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각종 문서\법인\법인 이사회 보고 자료\2026년 1분기 법인이사회 자료\"/>
    </mc:Choice>
  </mc:AlternateContent>
  <xr:revisionPtr revIDLastSave="0" documentId="13_ncr:1_{FD34B7F6-A7AE-4B53-8393-1F88A769C588}" xr6:coauthVersionLast="47" xr6:coauthVersionMax="47" xr10:uidLastSave="{00000000-0000-0000-0000-000000000000}"/>
  <bookViews>
    <workbookView xWindow="-120" yWindow="-120" windowWidth="29040" windowHeight="15720" firstSheet="6" activeTab="10" xr2:uid="{00000000-000D-0000-FFFF-FFFF00000000}"/>
  </bookViews>
  <sheets>
    <sheet name="결산요약" sheetId="3" r:id="rId1"/>
    <sheet name="결산서안" sheetId="1" r:id="rId2"/>
    <sheet name="세입결산서" sheetId="4" r:id="rId3"/>
    <sheet name="세출결산서" sheetId="5" r:id="rId4"/>
    <sheet name="후원금" sheetId="6" r:id="rId5"/>
    <sheet name="과목전용조서" sheetId="14" r:id="rId6"/>
    <sheet name="기본재산목록" sheetId="12" r:id="rId7"/>
    <sheet name="기본재산수입명세서" sheetId="13" r:id="rId8"/>
    <sheet name="사업수입명세서" sheetId="7" r:id="rId9"/>
    <sheet name="정부보조금명세서" sheetId="8" r:id="rId10"/>
    <sheet name="인건비명세서" sheetId="9" r:id="rId11"/>
    <sheet name="사업비명세서" sheetId="10" r:id="rId12"/>
    <sheet name="기타비용명세서" sheetId="11" r:id="rId13"/>
  </sheets>
  <definedNames>
    <definedName name="_xlnm.Print_Area" localSheetId="1">결산서안!$A$1:$D$25</definedName>
    <definedName name="_xlnm.Print_Area" localSheetId="0">결산요약!$A$2:$G$38</definedName>
    <definedName name="_xlnm.Print_Area" localSheetId="5">과목전용조서!$A$1:$J$9</definedName>
    <definedName name="_xlnm.Print_Area" localSheetId="6">기본재산목록!$A$1:$J$15</definedName>
    <definedName name="_xlnm.Print_Area" localSheetId="7">기본재산수입명세서!$A$1:$F$10</definedName>
    <definedName name="_xlnm.Print_Area" localSheetId="11">사업비명세서!$A$1:$F$7</definedName>
    <definedName name="_xlnm.Print_Area" localSheetId="8">사업수입명세서!$A$1:$F$9</definedName>
    <definedName name="_xlnm.Print_Area" localSheetId="2">세입결산서!$A$1:$I$82</definedName>
    <definedName name="_xlnm.Print_Area" localSheetId="10">인건비명세서!$A$1:$E$8</definedName>
    <definedName name="_xlnm.Print_Area" localSheetId="9">정부보조금명세서!$A$1:$G$12</definedName>
    <definedName name="_xlnm.Print_Area" localSheetId="4">후원금!$A$1:$E$13</definedName>
    <definedName name="_xlnm.Print_Titles" localSheetId="12">기타비용명세서!$2:$3</definedName>
    <definedName name="_xlnm.Print_Titles" localSheetId="2">세입결산서!$2:$4</definedName>
    <definedName name="_xlnm.Print_Titles" localSheetId="3">세출결산서!$2:$4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5" l="1"/>
  <c r="H83" i="5"/>
  <c r="H85" i="5" s="1"/>
  <c r="G81" i="5"/>
  <c r="G80" i="5"/>
  <c r="H75" i="5"/>
  <c r="H74" i="5"/>
  <c r="H76" i="5" s="1"/>
  <c r="H64" i="5"/>
  <c r="G13" i="5"/>
  <c r="H9" i="4"/>
  <c r="G9" i="4"/>
  <c r="F9" i="4"/>
  <c r="I9" i="4" s="1"/>
  <c r="H8" i="4"/>
  <c r="G8" i="4"/>
  <c r="F8" i="4"/>
  <c r="I8" i="4" s="1"/>
  <c r="C16" i="1"/>
  <c r="C14" i="1"/>
  <c r="G22" i="3"/>
  <c r="D22" i="3"/>
  <c r="H119" i="5" l="1"/>
  <c r="C17" i="11"/>
  <c r="C8" i="7" l="1"/>
  <c r="H120" i="5" l="1"/>
  <c r="H121" i="5" s="1"/>
  <c r="G116" i="5"/>
  <c r="G114" i="5"/>
  <c r="I114" i="5" s="1"/>
  <c r="G113" i="5"/>
  <c r="I113" i="5" s="1"/>
  <c r="G102" i="5"/>
  <c r="G105" i="5" s="1"/>
  <c r="F102" i="5"/>
  <c r="G101" i="5"/>
  <c r="G104" i="5" s="1"/>
  <c r="F101" i="5"/>
  <c r="F104" i="5" s="1"/>
  <c r="G94" i="5"/>
  <c r="I94" i="5" s="1"/>
  <c r="G91" i="5"/>
  <c r="I91" i="5" s="1"/>
  <c r="F83" i="5"/>
  <c r="G82" i="5"/>
  <c r="F81" i="5"/>
  <c r="F84" i="5" s="1"/>
  <c r="F80" i="5"/>
  <c r="F79" i="5"/>
  <c r="G75" i="5"/>
  <c r="I75" i="5" s="1"/>
  <c r="G74" i="5"/>
  <c r="G83" i="5" s="1"/>
  <c r="G119" i="5" s="1"/>
  <c r="F60" i="5"/>
  <c r="F59" i="5"/>
  <c r="F58" i="5"/>
  <c r="F61" i="5" s="1"/>
  <c r="G57" i="5"/>
  <c r="G60" i="5" s="1"/>
  <c r="F57" i="5"/>
  <c r="G56" i="5"/>
  <c r="F56" i="5"/>
  <c r="G42" i="5"/>
  <c r="F42" i="5"/>
  <c r="G41" i="5"/>
  <c r="F41" i="5"/>
  <c r="G27" i="5"/>
  <c r="I27" i="5" s="1"/>
  <c r="G26" i="5"/>
  <c r="F28" i="5"/>
  <c r="I116" i="5"/>
  <c r="I111" i="5"/>
  <c r="I110" i="5"/>
  <c r="I108" i="5"/>
  <c r="I107" i="5"/>
  <c r="I99" i="5"/>
  <c r="I98" i="5"/>
  <c r="I96" i="5"/>
  <c r="I95" i="5"/>
  <c r="I93" i="5"/>
  <c r="I92" i="5"/>
  <c r="I90" i="5"/>
  <c r="I89" i="5"/>
  <c r="I87" i="5"/>
  <c r="I86" i="5"/>
  <c r="I80" i="5"/>
  <c r="I78" i="5"/>
  <c r="I77" i="5"/>
  <c r="I72" i="5"/>
  <c r="I71" i="5"/>
  <c r="I69" i="5"/>
  <c r="I68" i="5"/>
  <c r="I66" i="5"/>
  <c r="I65" i="5"/>
  <c r="I63" i="5"/>
  <c r="I62" i="5"/>
  <c r="I54" i="5"/>
  <c r="I53" i="5"/>
  <c r="I51" i="5"/>
  <c r="I50" i="5"/>
  <c r="I48" i="5"/>
  <c r="I47" i="5"/>
  <c r="I39" i="5"/>
  <c r="I38" i="5"/>
  <c r="I36" i="5"/>
  <c r="I35" i="5"/>
  <c r="I33" i="5"/>
  <c r="I32" i="5"/>
  <c r="I30" i="5"/>
  <c r="I29" i="5"/>
  <c r="I26" i="5"/>
  <c r="I24" i="5"/>
  <c r="I23" i="5"/>
  <c r="I21" i="5"/>
  <c r="I20" i="5"/>
  <c r="I15" i="5"/>
  <c r="I14" i="5"/>
  <c r="I12" i="5"/>
  <c r="I11" i="5"/>
  <c r="I9" i="5"/>
  <c r="I8" i="5"/>
  <c r="I6" i="5"/>
  <c r="I5" i="5"/>
  <c r="G18" i="5"/>
  <c r="F18" i="5"/>
  <c r="G17" i="5"/>
  <c r="F17" i="5"/>
  <c r="G112" i="5"/>
  <c r="F112" i="5"/>
  <c r="I112" i="5" s="1"/>
  <c r="G109" i="5"/>
  <c r="F109" i="5"/>
  <c r="G100" i="5"/>
  <c r="F100" i="5"/>
  <c r="G97" i="5"/>
  <c r="F97" i="5"/>
  <c r="G88" i="5"/>
  <c r="F88" i="5"/>
  <c r="G79" i="5"/>
  <c r="I79" i="5" s="1"/>
  <c r="G73" i="5"/>
  <c r="F73" i="5"/>
  <c r="G70" i="5"/>
  <c r="F70" i="5"/>
  <c r="G67" i="5"/>
  <c r="I67" i="5" s="1"/>
  <c r="F67" i="5"/>
  <c r="G64" i="5"/>
  <c r="F64" i="5"/>
  <c r="G55" i="5"/>
  <c r="F55" i="5"/>
  <c r="G52" i="5"/>
  <c r="F52" i="5"/>
  <c r="G49" i="5"/>
  <c r="F49" i="5"/>
  <c r="I49" i="5" s="1"/>
  <c r="G40" i="5"/>
  <c r="F40" i="5"/>
  <c r="I40" i="5" s="1"/>
  <c r="G37" i="5"/>
  <c r="F37" i="5"/>
  <c r="G34" i="5"/>
  <c r="G31" i="5"/>
  <c r="F31" i="5"/>
  <c r="G25" i="5"/>
  <c r="I25" i="5" s="1"/>
  <c r="F25" i="5"/>
  <c r="G22" i="5"/>
  <c r="F22" i="5"/>
  <c r="G16" i="5"/>
  <c r="F16" i="5"/>
  <c r="I16" i="5" s="1"/>
  <c r="F13" i="5"/>
  <c r="I13" i="5" s="1"/>
  <c r="G10" i="5"/>
  <c r="F10" i="5"/>
  <c r="G7" i="5"/>
  <c r="F7" i="5"/>
  <c r="F63" i="4"/>
  <c r="H62" i="4"/>
  <c r="H60" i="4"/>
  <c r="H63" i="4" s="1"/>
  <c r="G60" i="4"/>
  <c r="G63" i="4" s="1"/>
  <c r="F60" i="4"/>
  <c r="I60" i="4" s="1"/>
  <c r="H59" i="4"/>
  <c r="G59" i="4"/>
  <c r="F59" i="4"/>
  <c r="I59" i="4" s="1"/>
  <c r="H58" i="4"/>
  <c r="G58" i="4"/>
  <c r="F58" i="4"/>
  <c r="I58" i="4" s="1"/>
  <c r="I57" i="4"/>
  <c r="I56" i="4"/>
  <c r="H55" i="4"/>
  <c r="G55" i="4"/>
  <c r="F55" i="4"/>
  <c r="I54" i="4"/>
  <c r="I53" i="4"/>
  <c r="H52" i="4"/>
  <c r="G52" i="4"/>
  <c r="F52" i="4"/>
  <c r="I52" i="4" s="1"/>
  <c r="I51" i="4"/>
  <c r="I50" i="4"/>
  <c r="H75" i="4"/>
  <c r="H78" i="4" s="1"/>
  <c r="H74" i="4"/>
  <c r="G75" i="4"/>
  <c r="G78" i="4" s="1"/>
  <c r="G74" i="4"/>
  <c r="F75" i="4"/>
  <c r="F78" i="4" s="1"/>
  <c r="F74" i="4"/>
  <c r="F77" i="4" s="1"/>
  <c r="I72" i="4"/>
  <c r="I71" i="4"/>
  <c r="I69" i="4"/>
  <c r="I68" i="4"/>
  <c r="I66" i="4"/>
  <c r="I65" i="4"/>
  <c r="F73" i="4"/>
  <c r="G73" i="4"/>
  <c r="H73" i="4"/>
  <c r="H70" i="4"/>
  <c r="G70" i="4"/>
  <c r="F70" i="4"/>
  <c r="H67" i="4"/>
  <c r="G67" i="4"/>
  <c r="F67" i="4"/>
  <c r="F48" i="4"/>
  <c r="H45" i="4"/>
  <c r="H48" i="4" s="1"/>
  <c r="G45" i="4"/>
  <c r="H44" i="4"/>
  <c r="G44" i="4"/>
  <c r="G47" i="4" s="1"/>
  <c r="F44" i="4"/>
  <c r="F46" i="4" s="1"/>
  <c r="H43" i="4"/>
  <c r="G43" i="4"/>
  <c r="F43" i="4"/>
  <c r="I42" i="4"/>
  <c r="I41" i="4"/>
  <c r="H40" i="4"/>
  <c r="G40" i="4"/>
  <c r="F40" i="4"/>
  <c r="I39" i="4"/>
  <c r="I38" i="4"/>
  <c r="I30" i="4"/>
  <c r="I29" i="4"/>
  <c r="G33" i="4"/>
  <c r="G36" i="4" s="1"/>
  <c r="F36" i="4"/>
  <c r="H33" i="4"/>
  <c r="H36" i="4" s="1"/>
  <c r="H32" i="4"/>
  <c r="H35" i="4" s="1"/>
  <c r="G32" i="4"/>
  <c r="G35" i="4" s="1"/>
  <c r="F32" i="4"/>
  <c r="F35" i="4" s="1"/>
  <c r="H31" i="4"/>
  <c r="G31" i="4"/>
  <c r="F31" i="4"/>
  <c r="H28" i="4"/>
  <c r="G28" i="4"/>
  <c r="F28" i="4"/>
  <c r="I27" i="4"/>
  <c r="I26" i="4"/>
  <c r="I18" i="4"/>
  <c r="I17" i="4"/>
  <c r="I15" i="4"/>
  <c r="I14" i="4"/>
  <c r="I6" i="4"/>
  <c r="I5" i="4"/>
  <c r="H21" i="4"/>
  <c r="H24" i="4" s="1"/>
  <c r="G24" i="4"/>
  <c r="F24" i="4"/>
  <c r="H20" i="4"/>
  <c r="G20" i="4"/>
  <c r="G22" i="4" s="1"/>
  <c r="F20" i="4"/>
  <c r="F22" i="4" s="1"/>
  <c r="H19" i="4"/>
  <c r="H16" i="4"/>
  <c r="G19" i="4"/>
  <c r="G16" i="4"/>
  <c r="F19" i="4"/>
  <c r="F16" i="4"/>
  <c r="H12" i="4"/>
  <c r="H11" i="4"/>
  <c r="H7" i="4"/>
  <c r="G12" i="4"/>
  <c r="G11" i="4"/>
  <c r="G7" i="4"/>
  <c r="F11" i="4"/>
  <c r="F7" i="4"/>
  <c r="I9" i="14"/>
  <c r="H9" i="14"/>
  <c r="G9" i="14"/>
  <c r="F9" i="14"/>
  <c r="E9" i="14"/>
  <c r="I104" i="5" l="1"/>
  <c r="I102" i="5"/>
  <c r="I100" i="5"/>
  <c r="I74" i="5"/>
  <c r="I57" i="5"/>
  <c r="G58" i="5"/>
  <c r="I22" i="5"/>
  <c r="I18" i="5"/>
  <c r="I10" i="5"/>
  <c r="G19" i="5"/>
  <c r="I7" i="5"/>
  <c r="G44" i="5"/>
  <c r="F82" i="5"/>
  <c r="F43" i="5"/>
  <c r="I41" i="5"/>
  <c r="I31" i="5"/>
  <c r="F19" i="5"/>
  <c r="I19" i="5" s="1"/>
  <c r="F34" i="5"/>
  <c r="I34" i="5" s="1"/>
  <c r="F45" i="5"/>
  <c r="G61" i="4"/>
  <c r="H61" i="4"/>
  <c r="G62" i="4"/>
  <c r="H13" i="4"/>
  <c r="H81" i="4"/>
  <c r="F61" i="4"/>
  <c r="F79" i="4"/>
  <c r="G43" i="5"/>
  <c r="I43" i="5" s="1"/>
  <c r="I60" i="5"/>
  <c r="G117" i="5"/>
  <c r="I117" i="5" s="1"/>
  <c r="F44" i="5"/>
  <c r="I44" i="5" s="1"/>
  <c r="I97" i="5"/>
  <c r="G45" i="5"/>
  <c r="I101" i="5"/>
  <c r="I43" i="4"/>
  <c r="G76" i="5"/>
  <c r="I76" i="5" s="1"/>
  <c r="F103" i="5"/>
  <c r="I56" i="5"/>
  <c r="G103" i="5"/>
  <c r="G106" i="5" s="1"/>
  <c r="F105" i="5"/>
  <c r="I105" i="5" s="1"/>
  <c r="I83" i="5"/>
  <c r="I58" i="5"/>
  <c r="I55" i="4"/>
  <c r="I17" i="5"/>
  <c r="G59" i="5"/>
  <c r="I59" i="5" s="1"/>
  <c r="G84" i="5"/>
  <c r="I84" i="5" s="1"/>
  <c r="I61" i="4"/>
  <c r="G61" i="5"/>
  <c r="I61" i="5" s="1"/>
  <c r="F85" i="5"/>
  <c r="G115" i="5"/>
  <c r="I109" i="5"/>
  <c r="I88" i="5"/>
  <c r="I82" i="5"/>
  <c r="I81" i="5"/>
  <c r="I73" i="5"/>
  <c r="I70" i="5"/>
  <c r="I64" i="5"/>
  <c r="I55" i="5"/>
  <c r="I52" i="5"/>
  <c r="I42" i="5"/>
  <c r="I37" i="5"/>
  <c r="G28" i="5"/>
  <c r="I28" i="5" s="1"/>
  <c r="I70" i="4"/>
  <c r="H76" i="4"/>
  <c r="F76" i="4"/>
  <c r="I67" i="4"/>
  <c r="I73" i="4"/>
  <c r="G76" i="4"/>
  <c r="I78" i="4"/>
  <c r="G64" i="4"/>
  <c r="H64" i="4"/>
  <c r="I63" i="4"/>
  <c r="F34" i="4"/>
  <c r="F62" i="4"/>
  <c r="I75" i="4"/>
  <c r="G77" i="4"/>
  <c r="H77" i="4"/>
  <c r="F47" i="4"/>
  <c r="F49" i="4" s="1"/>
  <c r="I74" i="4"/>
  <c r="I11" i="4"/>
  <c r="I16" i="4"/>
  <c r="I45" i="4"/>
  <c r="I40" i="4"/>
  <c r="I44" i="4"/>
  <c r="H46" i="4"/>
  <c r="H47" i="4"/>
  <c r="H49" i="4" s="1"/>
  <c r="G48" i="4"/>
  <c r="G81" i="4" s="1"/>
  <c r="G46" i="4"/>
  <c r="G37" i="4"/>
  <c r="I33" i="4"/>
  <c r="G34" i="4"/>
  <c r="I32" i="4"/>
  <c r="I28" i="4"/>
  <c r="H37" i="4"/>
  <c r="I36" i="4"/>
  <c r="H34" i="4"/>
  <c r="I35" i="4"/>
  <c r="I31" i="4"/>
  <c r="F37" i="4"/>
  <c r="I7" i="4"/>
  <c r="I19" i="4"/>
  <c r="F10" i="4"/>
  <c r="F12" i="4"/>
  <c r="I12" i="4" s="1"/>
  <c r="I24" i="4"/>
  <c r="F13" i="4"/>
  <c r="I20" i="4"/>
  <c r="I21" i="4"/>
  <c r="H22" i="4"/>
  <c r="I22" i="4" s="1"/>
  <c r="H23" i="4"/>
  <c r="H25" i="4" s="1"/>
  <c r="G23" i="4"/>
  <c r="G25" i="4" s="1"/>
  <c r="F23" i="4"/>
  <c r="H10" i="4"/>
  <c r="G13" i="4"/>
  <c r="G10" i="4"/>
  <c r="C9" i="13"/>
  <c r="C10" i="13" s="1"/>
  <c r="G120" i="5" l="1"/>
  <c r="G85" i="5"/>
  <c r="I85" i="5" s="1"/>
  <c r="G121" i="5"/>
  <c r="I45" i="5"/>
  <c r="G46" i="5"/>
  <c r="F80" i="4"/>
  <c r="F120" i="5"/>
  <c r="I120" i="5" s="1"/>
  <c r="I103" i="5"/>
  <c r="F106" i="5"/>
  <c r="I106" i="5" s="1"/>
  <c r="G79" i="4"/>
  <c r="G80" i="4"/>
  <c r="I115" i="5"/>
  <c r="G118" i="5"/>
  <c r="I118" i="5" s="1"/>
  <c r="F81" i="4"/>
  <c r="F46" i="5"/>
  <c r="F119" i="5"/>
  <c r="H79" i="4"/>
  <c r="H82" i="4" s="1"/>
  <c r="H80" i="4"/>
  <c r="I76" i="4"/>
  <c r="F64" i="4"/>
  <c r="I64" i="4" s="1"/>
  <c r="I62" i="4"/>
  <c r="I77" i="4"/>
  <c r="I47" i="4"/>
  <c r="I10" i="4"/>
  <c r="I46" i="4"/>
  <c r="G49" i="4"/>
  <c r="I49" i="4" s="1"/>
  <c r="I48" i="4"/>
  <c r="I81" i="4" s="1"/>
  <c r="I37" i="4"/>
  <c r="I34" i="4"/>
  <c r="F25" i="4"/>
  <c r="I25" i="4" s="1"/>
  <c r="I23" i="4"/>
  <c r="I13" i="4"/>
  <c r="C18" i="11"/>
  <c r="C6" i="10"/>
  <c r="C7" i="10" s="1"/>
  <c r="B8" i="9"/>
  <c r="D11" i="8"/>
  <c r="D12" i="8" s="1"/>
  <c r="C9" i="7"/>
  <c r="D13" i="6"/>
  <c r="B13" i="6"/>
  <c r="I46" i="5" l="1"/>
  <c r="G82" i="4"/>
  <c r="F82" i="4"/>
  <c r="I119" i="5"/>
  <c r="F121" i="5"/>
  <c r="I121" i="5" s="1"/>
  <c r="I80" i="4"/>
  <c r="I79" i="4"/>
  <c r="I82" i="4" s="1"/>
  <c r="J65546" i="3"/>
  <c r="I65546" i="3"/>
  <c r="D15" i="3"/>
  <c r="D17" i="3" s="1"/>
  <c r="H65536" i="1" l="1"/>
  <c r="G65536" i="1"/>
  <c r="C21" i="1"/>
  <c r="C20" i="1"/>
  <c r="C22" i="1"/>
</calcChain>
</file>

<file path=xl/sharedStrings.xml><?xml version="1.0" encoding="utf-8"?>
<sst xmlns="http://schemas.openxmlformats.org/spreadsheetml/2006/main" count="570" uniqueCount="269">
  <si>
    <t>결산 서안</t>
    <phoneticPr fontId="6" type="noConversion"/>
  </si>
  <si>
    <t>세입예산</t>
    <phoneticPr fontId="6" type="noConversion"/>
  </si>
  <si>
    <t>원에 대하여</t>
    <phoneticPr fontId="6" type="noConversion"/>
  </si>
  <si>
    <t>수납액은</t>
    <phoneticPr fontId="6" type="noConversion"/>
  </si>
  <si>
    <t>원이며</t>
    <phoneticPr fontId="6" type="noConversion"/>
  </si>
  <si>
    <t>세출예산</t>
    <phoneticPr fontId="6" type="noConversion"/>
  </si>
  <si>
    <t xml:space="preserve">원에 대하여 </t>
    <phoneticPr fontId="6" type="noConversion"/>
  </si>
  <si>
    <t>지출액은</t>
    <phoneticPr fontId="6" type="noConversion"/>
  </si>
  <si>
    <t>원이다.</t>
    <phoneticPr fontId="6" type="noConversion"/>
  </si>
  <si>
    <t>그 차인잔액은</t>
    <phoneticPr fontId="6" type="noConversion"/>
  </si>
  <si>
    <t>원으로서</t>
    <phoneticPr fontId="6" type="noConversion"/>
  </si>
  <si>
    <t>보조금 집행잔액은</t>
    <phoneticPr fontId="6" type="noConversion"/>
  </si>
  <si>
    <t>원이고</t>
    <phoneticPr fontId="6" type="noConversion"/>
  </si>
  <si>
    <t>순 이월금은</t>
    <phoneticPr fontId="6" type="noConversion"/>
  </si>
  <si>
    <t>◎ 세입, 세출결산 총괄</t>
    <phoneticPr fontId="6" type="noConversion"/>
  </si>
  <si>
    <t>(단위 : 원)</t>
    <phoneticPr fontId="6" type="noConversion"/>
  </si>
  <si>
    <t>구 분</t>
    <phoneticPr fontId="6" type="noConversion"/>
  </si>
  <si>
    <t>금  액</t>
    <phoneticPr fontId="6" type="noConversion"/>
  </si>
  <si>
    <t>수납액</t>
    <phoneticPr fontId="6" type="noConversion"/>
  </si>
  <si>
    <t>지출액</t>
    <phoneticPr fontId="6" type="noConversion"/>
  </si>
  <si>
    <t>차인잔액</t>
    <phoneticPr fontId="6" type="noConversion"/>
  </si>
  <si>
    <t>결산 서안</t>
    <phoneticPr fontId="6" type="noConversion"/>
  </si>
  <si>
    <t>◎ 세입, 세출결산 총괄</t>
    <phoneticPr fontId="6" type="noConversion"/>
  </si>
  <si>
    <t>(단위 : 원)</t>
    <phoneticPr fontId="6" type="noConversion"/>
  </si>
  <si>
    <t>수입</t>
    <phoneticPr fontId="6" type="noConversion"/>
  </si>
  <si>
    <t>지출</t>
    <phoneticPr fontId="6" type="noConversion"/>
  </si>
  <si>
    <t>과  목</t>
    <phoneticPr fontId="6" type="noConversion"/>
  </si>
  <si>
    <t>금  액</t>
    <phoneticPr fontId="6" type="noConversion"/>
  </si>
  <si>
    <t>과 목</t>
    <phoneticPr fontId="6" type="noConversion"/>
  </si>
  <si>
    <t>금 액</t>
    <phoneticPr fontId="6" type="noConversion"/>
  </si>
  <si>
    <t>합  계</t>
    <phoneticPr fontId="6" type="noConversion"/>
  </si>
  <si>
    <t>인건비</t>
    <phoneticPr fontId="6" type="noConversion"/>
  </si>
  <si>
    <t>운영비</t>
    <phoneticPr fontId="6" type="noConversion"/>
  </si>
  <si>
    <t>업무추진비</t>
    <phoneticPr fontId="6" type="noConversion"/>
  </si>
  <si>
    <t>후원금</t>
    <phoneticPr fontId="6" type="noConversion"/>
  </si>
  <si>
    <t>사업비</t>
    <phoneticPr fontId="6" type="noConversion"/>
  </si>
  <si>
    <t>재산조성비</t>
    <phoneticPr fontId="6" type="noConversion"/>
  </si>
  <si>
    <t>잡수입</t>
    <phoneticPr fontId="6" type="noConversion"/>
  </si>
  <si>
    <t>잡지출</t>
    <phoneticPr fontId="6" type="noConversion"/>
  </si>
  <si>
    <t>이월금</t>
    <phoneticPr fontId="6" type="noConversion"/>
  </si>
  <si>
    <t>(단위 : 원)</t>
    <phoneticPr fontId="17" type="noConversion"/>
  </si>
  <si>
    <t>과목</t>
  </si>
  <si>
    <t>구분</t>
  </si>
  <si>
    <t>정부보조</t>
  </si>
  <si>
    <t>법인부담</t>
  </si>
  <si>
    <t>후원금</t>
  </si>
  <si>
    <t>계</t>
  </si>
  <si>
    <t>관</t>
  </si>
  <si>
    <t>항</t>
  </si>
  <si>
    <t>목</t>
  </si>
  <si>
    <t>시도보조금</t>
  </si>
  <si>
    <t>예산</t>
  </si>
  <si>
    <t>결산</t>
  </si>
  <si>
    <t>증감</t>
  </si>
  <si>
    <t>보조금수입</t>
  </si>
  <si>
    <t>지정후원금</t>
  </si>
  <si>
    <t>비지정후원금</t>
  </si>
  <si>
    <t>후원금수입</t>
  </si>
  <si>
    <t>전년도이월금</t>
  </si>
  <si>
    <t>이월금</t>
  </si>
  <si>
    <t>총합계</t>
  </si>
  <si>
    <t>보조금</t>
  </si>
  <si>
    <t>급여</t>
  </si>
  <si>
    <t>퇴직금 및
퇴직적립</t>
    <phoneticPr fontId="6" type="noConversion"/>
  </si>
  <si>
    <t>사회보험부담금</t>
    <phoneticPr fontId="6" type="noConversion"/>
  </si>
  <si>
    <t>인건비</t>
  </si>
  <si>
    <t>기관운영비</t>
  </si>
  <si>
    <t>회의비</t>
  </si>
  <si>
    <t>업무추진비</t>
  </si>
  <si>
    <t>수용비 및
수수료</t>
    <phoneticPr fontId="6" type="noConversion"/>
  </si>
  <si>
    <t>운영비</t>
  </si>
  <si>
    <t>사무비</t>
  </si>
  <si>
    <t>자산취득비</t>
  </si>
  <si>
    <t>시설장비
유지비</t>
    <phoneticPr fontId="6" type="noConversion"/>
  </si>
  <si>
    <t>시설비</t>
  </si>
  <si>
    <t>재산조성비</t>
  </si>
  <si>
    <t>사업비</t>
  </si>
  <si>
    <t>예비비</t>
  </si>
  <si>
    <t>반환금</t>
  </si>
  <si>
    <t>예비비 및 기타</t>
  </si>
  <si>
    <t>예산</t>
    <phoneticPr fontId="17" type="noConversion"/>
  </si>
  <si>
    <t>결산</t>
    <phoneticPr fontId="17" type="noConversion"/>
  </si>
  <si>
    <t>증감</t>
    <phoneticPr fontId="17" type="noConversion"/>
  </si>
  <si>
    <t>*세입, 세출결산 총괄 설명</t>
    <phoneticPr fontId="6" type="noConversion"/>
  </si>
  <si>
    <t>(단위 : 원)</t>
    <phoneticPr fontId="6" type="noConversion"/>
  </si>
  <si>
    <t>수입</t>
    <phoneticPr fontId="6" type="noConversion"/>
  </si>
  <si>
    <t>지출</t>
    <phoneticPr fontId="6" type="noConversion"/>
  </si>
  <si>
    <t>비고</t>
    <phoneticPr fontId="6" type="noConversion"/>
  </si>
  <si>
    <t>후원금종류</t>
    <phoneticPr fontId="6" type="noConversion"/>
  </si>
  <si>
    <t>금액</t>
    <phoneticPr fontId="6" type="noConversion"/>
  </si>
  <si>
    <t>사용내역</t>
    <phoneticPr fontId="6" type="noConversion"/>
  </si>
  <si>
    <t>전년도이월금</t>
    <phoneticPr fontId="6" type="noConversion"/>
  </si>
  <si>
    <t>인건비</t>
    <phoneticPr fontId="6" type="noConversion"/>
  </si>
  <si>
    <t>지정후원금</t>
    <phoneticPr fontId="6" type="noConversion"/>
  </si>
  <si>
    <t>업무추진비</t>
    <phoneticPr fontId="6" type="noConversion"/>
  </si>
  <si>
    <t>비지정후원금</t>
    <phoneticPr fontId="6" type="noConversion"/>
  </si>
  <si>
    <t>운영비</t>
    <phoneticPr fontId="6" type="noConversion"/>
  </si>
  <si>
    <t>재산조성비</t>
    <phoneticPr fontId="6" type="noConversion"/>
  </si>
  <si>
    <t>계</t>
    <phoneticPr fontId="6" type="noConversion"/>
  </si>
  <si>
    <t>사업수입명세서</t>
    <phoneticPr fontId="17" type="noConversion"/>
  </si>
  <si>
    <t>(단위 : 원)</t>
    <phoneticPr fontId="17" type="noConversion"/>
  </si>
  <si>
    <t>사업종류</t>
    <phoneticPr fontId="17" type="noConversion"/>
  </si>
  <si>
    <t>내역</t>
    <phoneticPr fontId="17" type="noConversion"/>
  </si>
  <si>
    <t>금액</t>
    <phoneticPr fontId="17" type="noConversion"/>
  </si>
  <si>
    <t>산출내역</t>
    <phoneticPr fontId="17" type="noConversion"/>
  </si>
  <si>
    <t>비고</t>
    <phoneticPr fontId="17" type="noConversion"/>
  </si>
  <si>
    <t>합  계</t>
    <phoneticPr fontId="17" type="noConversion"/>
  </si>
  <si>
    <t>총  합  계</t>
    <phoneticPr fontId="17" type="noConversion"/>
  </si>
  <si>
    <t>정부보조금명세서</t>
    <phoneticPr fontId="17" type="noConversion"/>
  </si>
  <si>
    <t>수령일</t>
    <phoneticPr fontId="17" type="noConversion"/>
  </si>
  <si>
    <t>보조구분</t>
    <phoneticPr fontId="6" type="noConversion"/>
  </si>
  <si>
    <t>보조내역</t>
    <phoneticPr fontId="17" type="noConversion"/>
  </si>
  <si>
    <t>보조기관</t>
    <phoneticPr fontId="6" type="noConversion"/>
  </si>
  <si>
    <t>산출기초</t>
    <phoneticPr fontId="17" type="noConversion"/>
  </si>
  <si>
    <t>인건비명세서</t>
    <phoneticPr fontId="17" type="noConversion"/>
  </si>
  <si>
    <t>구분</t>
    <phoneticPr fontId="17" type="noConversion"/>
  </si>
  <si>
    <t>사업비명세서</t>
    <phoneticPr fontId="17" type="noConversion"/>
  </si>
  <si>
    <t>기타비용명세서</t>
    <phoneticPr fontId="17" type="noConversion"/>
  </si>
  <si>
    <t>합  계</t>
    <phoneticPr fontId="17" type="noConversion"/>
  </si>
  <si>
    <t>총  합  계</t>
    <phoneticPr fontId="17" type="noConversion"/>
  </si>
  <si>
    <t>후원금 수입 및 사용결과 보고서</t>
    <phoneticPr fontId="6" type="noConversion"/>
  </si>
  <si>
    <t>사회복지법인 행복창조 기본재산 목록</t>
    <phoneticPr fontId="17" type="noConversion"/>
  </si>
  <si>
    <t>1. 건물</t>
    <phoneticPr fontId="17" type="noConversion"/>
  </si>
  <si>
    <t>일련
번호</t>
    <phoneticPr fontId="17" type="noConversion"/>
  </si>
  <si>
    <t>소재지</t>
    <phoneticPr fontId="17" type="noConversion"/>
  </si>
  <si>
    <t>지번</t>
    <phoneticPr fontId="17" type="noConversion"/>
  </si>
  <si>
    <t>구조</t>
    <phoneticPr fontId="17" type="noConversion"/>
  </si>
  <si>
    <r>
      <t>면적(</t>
    </r>
    <r>
      <rPr>
        <b/>
        <sz val="11"/>
        <color theme="1"/>
        <rFont val="돋움"/>
        <family val="3"/>
        <charset val="129"/>
      </rPr>
      <t>㎡</t>
    </r>
    <r>
      <rPr>
        <b/>
        <sz val="11"/>
        <color theme="1"/>
        <rFont val="맑은 고딕"/>
        <family val="3"/>
        <charset val="129"/>
      </rPr>
      <t>)</t>
    </r>
    <phoneticPr fontId="17" type="noConversion"/>
  </si>
  <si>
    <t>평가액(원)</t>
    <phoneticPr fontId="17" type="noConversion"/>
  </si>
  <si>
    <t>취득연월일
및 취득원인</t>
    <phoneticPr fontId="17" type="noConversion"/>
  </si>
  <si>
    <t>등기부상의 소유권
등기연월일</t>
    <phoneticPr fontId="17" type="noConversion"/>
  </si>
  <si>
    <t>용도</t>
    <phoneticPr fontId="17" type="noConversion"/>
  </si>
  <si>
    <t>2. 토지</t>
    <phoneticPr fontId="17" type="noConversion"/>
  </si>
  <si>
    <t>일련
번호</t>
    <phoneticPr fontId="17" type="noConversion"/>
  </si>
  <si>
    <t>소재지</t>
    <phoneticPr fontId="17" type="noConversion"/>
  </si>
  <si>
    <t>지번</t>
    <phoneticPr fontId="17" type="noConversion"/>
  </si>
  <si>
    <t>지목</t>
    <phoneticPr fontId="17" type="noConversion"/>
  </si>
  <si>
    <r>
      <t>면적(</t>
    </r>
    <r>
      <rPr>
        <b/>
        <sz val="11"/>
        <color theme="1"/>
        <rFont val="돋움"/>
        <family val="3"/>
        <charset val="129"/>
      </rPr>
      <t>㎡</t>
    </r>
    <r>
      <rPr>
        <b/>
        <sz val="11"/>
        <color theme="1"/>
        <rFont val="맑은 고딕"/>
        <family val="3"/>
        <charset val="129"/>
      </rPr>
      <t>)</t>
    </r>
    <phoneticPr fontId="17" type="noConversion"/>
  </si>
  <si>
    <t>평가액(원)</t>
    <phoneticPr fontId="17" type="noConversion"/>
  </si>
  <si>
    <t>취득연월일
및 취득원인</t>
    <phoneticPr fontId="17" type="noConversion"/>
  </si>
  <si>
    <t>등기부상의 소유권
등기연월일</t>
    <phoneticPr fontId="17" type="noConversion"/>
  </si>
  <si>
    <t>용도</t>
    <phoneticPr fontId="17" type="noConversion"/>
  </si>
  <si>
    <t>기본재산수입명세서</t>
    <phoneticPr fontId="17" type="noConversion"/>
  </si>
  <si>
    <t>(단위 : 천원)</t>
    <phoneticPr fontId="17" type="noConversion"/>
  </si>
  <si>
    <t>재산종류</t>
    <phoneticPr fontId="17" type="noConversion"/>
  </si>
  <si>
    <t>수량</t>
    <phoneticPr fontId="17" type="noConversion"/>
  </si>
  <si>
    <t>평가액</t>
    <phoneticPr fontId="17" type="noConversion"/>
  </si>
  <si>
    <t>수입액</t>
    <phoneticPr fontId="17" type="noConversion"/>
  </si>
  <si>
    <t>산출기초</t>
    <phoneticPr fontId="6" type="noConversion"/>
  </si>
  <si>
    <t>운영방법</t>
    <phoneticPr fontId="17" type="noConversion"/>
  </si>
  <si>
    <t>합  계</t>
    <phoneticPr fontId="17" type="noConversion"/>
  </si>
  <si>
    <t>총  합  계</t>
    <phoneticPr fontId="17" type="noConversion"/>
  </si>
  <si>
    <t>과목전용조서</t>
    <phoneticPr fontId="6" type="noConversion"/>
  </si>
  <si>
    <t>(단위 : 천원)</t>
    <phoneticPr fontId="6" type="noConversion"/>
  </si>
  <si>
    <t>과목</t>
    <phoneticPr fontId="6" type="noConversion"/>
  </si>
  <si>
    <t>전용연월일</t>
    <phoneticPr fontId="6" type="noConversion"/>
  </si>
  <si>
    <t>예산액
(1)</t>
    <phoneticPr fontId="6" type="noConversion"/>
  </si>
  <si>
    <t>전용액
(2)</t>
    <phoneticPr fontId="6" type="noConversion"/>
  </si>
  <si>
    <t>예산현액
(1+2=3)</t>
    <phoneticPr fontId="6" type="noConversion"/>
  </si>
  <si>
    <t>지출액
(4)</t>
    <phoneticPr fontId="6" type="noConversion"/>
  </si>
  <si>
    <t>불용액
(3-4)</t>
    <phoneticPr fontId="6" type="noConversion"/>
  </si>
  <si>
    <t>전용사유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</si>
  <si>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</si>
  <si>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</si>
  <si>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</si>
  <si>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계</t>
    <phoneticPr fontId="6" type="noConversion"/>
  </si>
  <si>
    <t>입소자(이용자)부담금수입</t>
    <phoneticPr fontId="6" type="noConversion"/>
  </si>
  <si>
    <t>입소(이용)비용수입</t>
    <phoneticPr fontId="6" type="noConversion"/>
  </si>
  <si>
    <t>본인부담금수입</t>
    <phoneticPr fontId="6" type="noConversion"/>
  </si>
  <si>
    <t>식재료비수입</t>
    <phoneticPr fontId="6" type="noConversion"/>
  </si>
  <si>
    <t>요양급여수입</t>
    <phoneticPr fontId="6" type="noConversion"/>
  </si>
  <si>
    <t>장기요양급여수입</t>
    <phoneticPr fontId="6" type="noConversion"/>
  </si>
  <si>
    <t>가산금 수입</t>
    <phoneticPr fontId="6" type="noConversion"/>
  </si>
  <si>
    <t>전년도이월금(후원금)</t>
    <phoneticPr fontId="6" type="noConversion"/>
  </si>
  <si>
    <t>전년도이월금(식재료비)</t>
    <phoneticPr fontId="6" type="noConversion"/>
  </si>
  <si>
    <t>잡수입</t>
    <phoneticPr fontId="6" type="noConversion"/>
  </si>
  <si>
    <t>기타잡수입</t>
    <phoneticPr fontId="6" type="noConversion"/>
  </si>
  <si>
    <t>직원식재료수입</t>
    <phoneticPr fontId="6" type="noConversion"/>
  </si>
  <si>
    <t>기타예금이자수입</t>
    <phoneticPr fontId="6" type="noConversion"/>
  </si>
  <si>
    <t>(구산데이케어센터)</t>
    <phoneticPr fontId="6" type="noConversion"/>
  </si>
  <si>
    <t>(구산데이케어센터)</t>
    <phoneticPr fontId="6" type="noConversion"/>
  </si>
  <si>
    <t>각종수당</t>
    <phoneticPr fontId="6" type="noConversion"/>
  </si>
  <si>
    <t>공공요금 및 각종 세금공과금</t>
    <phoneticPr fontId="6" type="noConversion"/>
  </si>
  <si>
    <t>차량비</t>
    <phoneticPr fontId="6" type="noConversion"/>
  </si>
  <si>
    <t>기타운영비</t>
    <phoneticPr fontId="6" type="noConversion"/>
  </si>
  <si>
    <t>운영비</t>
    <phoneticPr fontId="6" type="noConversion"/>
  </si>
  <si>
    <t>생계비</t>
    <phoneticPr fontId="6" type="noConversion"/>
  </si>
  <si>
    <t>수용기관경비</t>
    <phoneticPr fontId="6" type="noConversion"/>
  </si>
  <si>
    <t>의료비</t>
    <phoneticPr fontId="6" type="noConversion"/>
  </si>
  <si>
    <t>장의비</t>
    <phoneticPr fontId="6" type="noConversion"/>
  </si>
  <si>
    <t>사업비</t>
    <phoneticPr fontId="6" type="noConversion"/>
  </si>
  <si>
    <t>프로그램 사업비</t>
    <phoneticPr fontId="6" type="noConversion"/>
  </si>
  <si>
    <t>운영충당적립금</t>
    <phoneticPr fontId="17" type="noConversion"/>
  </si>
  <si>
    <t>시설환경 개선준비금</t>
    <phoneticPr fontId="17" type="noConversion"/>
  </si>
  <si>
    <t>운영충당적립금 및 확경개선부담금</t>
    <phoneticPr fontId="17" type="noConversion"/>
  </si>
  <si>
    <t>적립금 및 준비금</t>
    <phoneticPr fontId="17" type="noConversion"/>
  </si>
  <si>
    <t>시설비</t>
    <phoneticPr fontId="6" type="noConversion"/>
  </si>
  <si>
    <t>입소자부담금수입</t>
    <phoneticPr fontId="6" type="noConversion"/>
  </si>
  <si>
    <t>예비비 및 기타</t>
    <phoneticPr fontId="6" type="noConversion"/>
  </si>
  <si>
    <t>요양급여수입</t>
    <phoneticPr fontId="6" type="noConversion"/>
  </si>
  <si>
    <t>입소자부담금
수입</t>
    <phoneticPr fontId="6" type="noConversion"/>
  </si>
  <si>
    <t>식재료비수입</t>
    <phoneticPr fontId="6" type="noConversion"/>
  </si>
  <si>
    <t>본인부담금수입</t>
    <phoneticPr fontId="6" type="noConversion"/>
  </si>
  <si>
    <t>장기요양급여수입</t>
    <phoneticPr fontId="6" type="noConversion"/>
  </si>
  <si>
    <t>가산금수입</t>
    <phoneticPr fontId="6" type="noConversion"/>
  </si>
  <si>
    <t>보조금수입</t>
    <phoneticPr fontId="6" type="noConversion"/>
  </si>
  <si>
    <t>시도보조금</t>
    <phoneticPr fontId="6" type="noConversion"/>
  </si>
  <si>
    <t>보건복지부</t>
    <phoneticPr fontId="6" type="noConversion"/>
  </si>
  <si>
    <t>급여</t>
    <phoneticPr fontId="6" type="noConversion"/>
  </si>
  <si>
    <t>각종수당</t>
    <phoneticPr fontId="6" type="noConversion"/>
  </si>
  <si>
    <t>사회보험부담금</t>
    <phoneticPr fontId="6" type="noConversion"/>
  </si>
  <si>
    <t>퇴직금 및 퇴직적립금</t>
    <phoneticPr fontId="6" type="noConversion"/>
  </si>
  <si>
    <t>사업비</t>
    <phoneticPr fontId="17" type="noConversion"/>
  </si>
  <si>
    <t>운영비</t>
    <phoneticPr fontId="6" type="noConversion"/>
  </si>
  <si>
    <t>사업비</t>
    <phoneticPr fontId="6" type="noConversion"/>
  </si>
  <si>
    <t>업무추진비</t>
    <phoneticPr fontId="6" type="noConversion"/>
  </si>
  <si>
    <t>기관운영비</t>
    <phoneticPr fontId="6" type="noConversion"/>
  </si>
  <si>
    <t>회의비</t>
    <phoneticPr fontId="6" type="noConversion"/>
  </si>
  <si>
    <t>수용비 및 수수료</t>
    <phoneticPr fontId="6" type="noConversion"/>
  </si>
  <si>
    <t>공공요금 및 각종세금공과금</t>
    <phoneticPr fontId="6" type="noConversion"/>
  </si>
  <si>
    <t>차량비</t>
    <phoneticPr fontId="6" type="noConversion"/>
  </si>
  <si>
    <t>기타운영비</t>
    <phoneticPr fontId="6" type="noConversion"/>
  </si>
  <si>
    <t>시설비</t>
    <phoneticPr fontId="6" type="noConversion"/>
  </si>
  <si>
    <t>재산조성비</t>
    <phoneticPr fontId="6" type="noConversion"/>
  </si>
  <si>
    <t>자산취득비</t>
    <phoneticPr fontId="6" type="noConversion"/>
  </si>
  <si>
    <t>시설장비유지비</t>
    <phoneticPr fontId="6" type="noConversion"/>
  </si>
  <si>
    <t>잡지출</t>
    <phoneticPr fontId="6" type="noConversion"/>
  </si>
  <si>
    <t>반환금</t>
    <phoneticPr fontId="6" type="noConversion"/>
  </si>
  <si>
    <t>운영충당적립금</t>
    <phoneticPr fontId="6" type="noConversion"/>
  </si>
  <si>
    <t>시설환경개선준비금</t>
    <phoneticPr fontId="6" type="noConversion"/>
  </si>
  <si>
    <t>적립금 및 준비금</t>
    <phoneticPr fontId="6" type="noConversion"/>
  </si>
  <si>
    <t>운영충당적립금 360,000원</t>
    <phoneticPr fontId="6" type="noConversion"/>
  </si>
  <si>
    <t>시설환경개선준비금 240,000원</t>
    <phoneticPr fontId="6" type="noConversion"/>
  </si>
  <si>
    <t>후원금수입</t>
    <phoneticPr fontId="6" type="noConversion"/>
  </si>
  <si>
    <t xml:space="preserve"> 보조금수입</t>
    <phoneticPr fontId="6" type="noConversion"/>
  </si>
  <si>
    <t>본인부담금</t>
    <phoneticPr fontId="6" type="noConversion"/>
  </si>
  <si>
    <t>식재료비</t>
    <phoneticPr fontId="6" type="noConversion"/>
  </si>
  <si>
    <t>자부담</t>
    <phoneticPr fontId="6" type="noConversion"/>
  </si>
  <si>
    <t>사업비</t>
    <phoneticPr fontId="6" type="noConversion"/>
  </si>
  <si>
    <t>운영비</t>
    <phoneticPr fontId="6" type="noConversion"/>
  </si>
  <si>
    <t>보조금(복지포인트)</t>
    <phoneticPr fontId="6" type="noConversion"/>
  </si>
  <si>
    <t>사무비</t>
    <phoneticPr fontId="6" type="noConversion"/>
  </si>
  <si>
    <t>2025년도 세입, 세출 결산서</t>
    <phoneticPr fontId="6" type="noConversion"/>
  </si>
  <si>
    <t>(사업수입 : 80,115,719원 본인부담금 : 9,478,888원 식재료비 : 0원 
후원금 : 4,195,713원  자부담 : 4,054,700원 )</t>
    <phoneticPr fontId="6" type="noConversion"/>
  </si>
  <si>
    <t>2025년도 세출결산서</t>
    <phoneticPr fontId="17" type="noConversion"/>
  </si>
  <si>
    <t>2025년도 세입결산서</t>
    <phoneticPr fontId="17" type="noConversion"/>
  </si>
  <si>
    <t>2025.01.01~2025.12.31</t>
    <phoneticPr fontId="6" type="noConversion"/>
  </si>
  <si>
    <t>기간 : 2025.01 ~ 2025.12</t>
    <phoneticPr fontId="17" type="noConversion"/>
  </si>
  <si>
    <t>2025년 1분기 보조금</t>
    <phoneticPr fontId="6" type="noConversion"/>
  </si>
  <si>
    <t>종사자 처우개선 상반기 복지포인트</t>
    <phoneticPr fontId="6" type="noConversion"/>
  </si>
  <si>
    <t>2025년 2분기 보조금</t>
    <phoneticPr fontId="6" type="noConversion"/>
  </si>
  <si>
    <t>2025년 3분기 보조금</t>
    <phoneticPr fontId="6" type="noConversion"/>
  </si>
  <si>
    <t>종사자 처우개선 하반기 복지포인트</t>
    <phoneticPr fontId="6" type="noConversion"/>
  </si>
  <si>
    <t>2025년 4분기 보조금</t>
    <phoneticPr fontId="6" type="noConversion"/>
  </si>
  <si>
    <t>2025년 장기요양요원 독감 예방접종 지원금</t>
    <phoneticPr fontId="6" type="noConversion"/>
  </si>
  <si>
    <t>시설장                       60,000,000원
사회복지사1               31,200,000원
사회복지사2               30,960,000원
요양보호사1               25,800,000원
요양보호사2               25,680,000원
요양보호사3               25,680,000원
요양보호사(주야간)1   25,620,000원
요양보호사(야간)        12,960,000원
간호조무사(주간)1      25,560,000원
간호조무사(야간)1      12,960,000원
간호조무사(야간)2          996,960원
운전원1                      19,800,000원
운전원2                        5,602,550원</t>
    <phoneticPr fontId="6" type="noConversion"/>
  </si>
  <si>
    <t>시설장                       9,960,000원
사회복지사1               5,560,190원
사회복지사2               4,656,000원
요양보호사1               7,423,520원
요양보호사2               6,567,780원
요양보호사3               7,269,880원
요양보호사(주야간)1   3,775,930원
요양보호사(야간)        1,586,050원
간호조무사(주간)1      2,638,630원
간호조무사(야간)1      1,586,050원
간호조무사(야간)2         100,700원
운전원1                      1,560,000원</t>
    <phoneticPr fontId="6" type="noConversion"/>
  </si>
  <si>
    <t>생계비                 47,596,930원
수용기관경비           300,400원
의료비                  1,375,370원
장의비                             0원</t>
    <phoneticPr fontId="6" type="noConversion"/>
  </si>
  <si>
    <t>프로그램사업비     14,721,250원</t>
    <phoneticPr fontId="6" type="noConversion"/>
  </si>
  <si>
    <t>타 기관 축하 선물 및 후원금 등 1,909,800원</t>
    <phoneticPr fontId="6" type="noConversion"/>
  </si>
  <si>
    <t>가족간담회, 운영위원회 등 2,614,700원</t>
    <phoneticPr fontId="6" type="noConversion"/>
  </si>
  <si>
    <t>보조금 이자 반납 10,824원</t>
    <phoneticPr fontId="6" type="noConversion"/>
  </si>
  <si>
    <t>차량 주유 및 차량 점검 비용 6,103,880원</t>
    <phoneticPr fontId="6" type="noConversion"/>
  </si>
  <si>
    <t>사무용품 및 생활용품 구입
렌탈비 및 인터넷 이용요금, 인터넷</t>
    <phoneticPr fontId="6" type="noConversion"/>
  </si>
  <si>
    <t>복지포인트 3,300,000원
독감예방점종비 283,500원
명절수당   5,491,000원
직원 교육.복지비.직원 간식 비용 7,085,940</t>
    <phoneticPr fontId="6" type="noConversion"/>
  </si>
  <si>
    <t>쉼터 수납장 설치에 따른 스프링쿨러 위치 변경</t>
    <phoneticPr fontId="6" type="noConversion"/>
  </si>
  <si>
    <t>협회비 1,000,000원
배상책임보험 및 차량 보험비  4,259,044원 
 전기, 가스 및 기타 통신 요금 5,962,030원</t>
    <phoneticPr fontId="6" type="noConversion"/>
  </si>
  <si>
    <t>시스템 에어컨 냉매 보충
바닥 마루 일부 수선
환기 시스템 전열교환소자, 필터 구입</t>
    <phoneticPr fontId="6" type="noConversion"/>
  </si>
  <si>
    <t>선풍기 타워형, 한컴오피스, 접이식 소파베드,
복부마사지기, 스탭퍼 6대, 리얼포스 키보드,
문서 제본기, 카니발 후방카메라, 수직구조대,
폴라로이드 카메라, 파로마 원목의자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</si>
</sst>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5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1"/>
      <name val="휴먼명조"/>
      <family val="3"/>
      <charset val="129"/>
    </font>
    <font>
      <sz val="11"/>
      <name val="HY신명조"/>
      <family val="1"/>
      <charset val="129"/>
    </font>
    <font>
      <sz val="10"/>
      <name val="휴먼명조"/>
      <family val="3"/>
      <charset val="129"/>
    </font>
    <font>
      <sz val="11"/>
      <name val="HY수평선M"/>
      <family val="1"/>
      <charset val="129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나눔고딕 ExtraBold"/>
      <family val="3"/>
      <charset val="129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굴림체"/>
      <family val="3"/>
      <charset val="129"/>
    </font>
    <font>
      <sz val="8"/>
      <name val="굴림체"/>
      <family val="3"/>
      <charset val="129"/>
    </font>
    <font>
      <b/>
      <sz val="11"/>
      <name val="맑은 고딕"/>
      <family val="3"/>
      <charset val="129"/>
    </font>
    <font>
      <b/>
      <sz val="15"/>
      <name val="맑은 고딕"/>
      <family val="3"/>
      <charset val="129"/>
    </font>
    <font>
      <b/>
      <sz val="20"/>
      <name val="맑은 고딕"/>
      <family val="3"/>
      <charset val="129"/>
    </font>
    <font>
      <b/>
      <sz val="13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나눔고딕 ExtraBold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2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22"/>
      <name val="맑은 고딕"/>
      <family val="3"/>
      <charset val="129"/>
    </font>
    <font>
      <sz val="9"/>
      <name val="굴림체"/>
      <family val="3"/>
      <charset val="129"/>
    </font>
    <font>
      <sz val="20"/>
      <name val="나눔고딕 ExtraBold"/>
      <family val="3"/>
      <charset val="129"/>
    </font>
    <font>
      <sz val="20"/>
      <color theme="1"/>
      <name val="HY견고딕"/>
      <family val="1"/>
      <charset val="129"/>
    </font>
    <font>
      <sz val="11"/>
      <color rgb="FF000000"/>
      <name val="돋움"/>
      <family val="3"/>
      <charset val="129"/>
    </font>
    <font>
      <b/>
      <sz val="1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41" fontId="5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/>
    <xf numFmtId="41" fontId="50" fillId="0" borderId="0">
      <alignment vertical="center"/>
    </xf>
  </cellStyleXfs>
  <cellXfs count="352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0" fontId="18" fillId="0" borderId="0" xfId="11" applyFont="1">
      <alignment vertical="center"/>
    </xf>
    <xf numFmtId="0" fontId="18" fillId="0" borderId="0" xfId="11" applyFont="1" applyAlignment="1">
      <alignment horizontal="right" vertical="center"/>
    </xf>
    <xf numFmtId="0" fontId="19" fillId="0" borderId="0" xfId="11" applyFont="1">
      <alignment vertical="center"/>
    </xf>
    <xf numFmtId="0" fontId="16" fillId="0" borderId="0" xfId="12" applyFont="1">
      <alignment vertical="center"/>
    </xf>
    <xf numFmtId="0" fontId="20" fillId="0" borderId="18" xfId="12" applyFont="1" applyBorder="1" applyAlignment="1">
      <alignment horizontal="center" vertical="center"/>
    </xf>
    <xf numFmtId="0" fontId="3" fillId="0" borderId="0" xfId="12">
      <alignment vertical="center"/>
    </xf>
    <xf numFmtId="0" fontId="21" fillId="2" borderId="18" xfId="12" applyFont="1" applyFill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176" fontId="22" fillId="0" borderId="19" xfId="12" applyNumberFormat="1" applyFont="1" applyBorder="1" applyAlignment="1">
      <alignment horizontal="right" vertical="center"/>
    </xf>
    <xf numFmtId="0" fontId="22" fillId="0" borderId="18" xfId="12" applyFont="1" applyBorder="1" applyAlignment="1">
      <alignment horizontal="center" vertical="center"/>
    </xf>
    <xf numFmtId="176" fontId="22" fillId="0" borderId="18" xfId="12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41" fontId="13" fillId="0" borderId="7" xfId="3" applyFont="1" applyBorder="1" applyAlignment="1">
      <alignment horizontal="center" vertical="center"/>
    </xf>
    <xf numFmtId="41" fontId="13" fillId="0" borderId="0" xfId="3" applyFont="1" applyBorder="1" applyAlignment="1">
      <alignment vertical="center"/>
    </xf>
    <xf numFmtId="0" fontId="24" fillId="4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1" fillId="0" borderId="19" xfId="12" applyFont="1" applyBorder="1" applyAlignment="1">
      <alignment horizontal="center" vertical="center"/>
    </xf>
    <xf numFmtId="176" fontId="21" fillId="0" borderId="19" xfId="12" applyNumberFormat="1" applyFont="1" applyBorder="1" applyAlignment="1">
      <alignment horizontal="right" vertical="center"/>
    </xf>
    <xf numFmtId="0" fontId="21" fillId="0" borderId="18" xfId="12" applyFont="1" applyBorder="1" applyAlignment="1">
      <alignment horizontal="center" vertical="center"/>
    </xf>
    <xf numFmtId="176" fontId="21" fillId="0" borderId="18" xfId="12" applyNumberFormat="1" applyFont="1" applyBorder="1" applyAlignment="1">
      <alignment horizontal="right" vertical="center"/>
    </xf>
    <xf numFmtId="0" fontId="23" fillId="0" borderId="19" xfId="12" applyFont="1" applyBorder="1" applyAlignment="1">
      <alignment horizontal="center" vertical="center"/>
    </xf>
    <xf numFmtId="176" fontId="23" fillId="0" borderId="19" xfId="12" applyNumberFormat="1" applyFont="1" applyBorder="1" applyAlignment="1">
      <alignment horizontal="right" vertical="center"/>
    </xf>
    <xf numFmtId="0" fontId="23" fillId="0" borderId="18" xfId="12" applyFont="1" applyBorder="1" applyAlignment="1">
      <alignment horizontal="center" vertical="center"/>
    </xf>
    <xf numFmtId="176" fontId="23" fillId="0" borderId="18" xfId="12" applyNumberFormat="1" applyFont="1" applyBorder="1" applyAlignment="1">
      <alignment horizontal="right" vertical="center"/>
    </xf>
    <xf numFmtId="0" fontId="21" fillId="0" borderId="23" xfId="11" applyFont="1" applyBorder="1" applyAlignment="1">
      <alignment horizontal="center" vertical="center" wrapText="1"/>
    </xf>
    <xf numFmtId="0" fontId="23" fillId="0" borderId="19" xfId="11" applyFont="1" applyBorder="1" applyAlignment="1">
      <alignment horizontal="center" vertical="center" wrapText="1"/>
    </xf>
    <xf numFmtId="176" fontId="23" fillId="0" borderId="19" xfId="11" applyNumberFormat="1" applyFont="1" applyBorder="1" applyAlignment="1">
      <alignment horizontal="right" vertical="center" wrapText="1"/>
    </xf>
    <xf numFmtId="0" fontId="3" fillId="0" borderId="0" xfId="11">
      <alignment vertical="center"/>
    </xf>
    <xf numFmtId="0" fontId="21" fillId="0" borderId="25" xfId="11" applyFont="1" applyBorder="1" applyAlignment="1">
      <alignment horizontal="center" vertical="center" wrapText="1"/>
    </xf>
    <xf numFmtId="0" fontId="23" fillId="0" borderId="18" xfId="11" applyFont="1" applyBorder="1" applyAlignment="1">
      <alignment horizontal="center" vertical="center" wrapText="1"/>
    </xf>
    <xf numFmtId="176" fontId="23" fillId="0" borderId="18" xfId="11" applyNumberFormat="1" applyFont="1" applyBorder="1" applyAlignment="1">
      <alignment horizontal="right" vertical="center" wrapText="1"/>
    </xf>
    <xf numFmtId="0" fontId="21" fillId="0" borderId="28" xfId="1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2" fillId="0" borderId="0" xfId="11" applyFont="1">
      <alignment vertical="center"/>
    </xf>
    <xf numFmtId="0" fontId="30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1" fontId="8" fillId="0" borderId="0" xfId="8" applyFont="1" applyAlignment="1">
      <alignment vertical="center"/>
    </xf>
    <xf numFmtId="0" fontId="0" fillId="0" borderId="0" xfId="0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41" fontId="34" fillId="0" borderId="0" xfId="0" applyNumberFormat="1" applyFont="1" applyAlignment="1">
      <alignment vertical="center"/>
    </xf>
    <xf numFmtId="41" fontId="5" fillId="0" borderId="0" xfId="8" applyAlignment="1">
      <alignment vertical="center"/>
    </xf>
    <xf numFmtId="0" fontId="36" fillId="0" borderId="0" xfId="0" applyFont="1" applyAlignment="1">
      <alignment vertical="center"/>
    </xf>
    <xf numFmtId="0" fontId="2" fillId="0" borderId="0" xfId="13">
      <alignment vertical="center"/>
    </xf>
    <xf numFmtId="0" fontId="37" fillId="0" borderId="0" xfId="13" applyFont="1">
      <alignment vertical="center"/>
    </xf>
    <xf numFmtId="0" fontId="37" fillId="0" borderId="0" xfId="13" applyFont="1" applyAlignment="1">
      <alignment horizontal="left" vertical="center"/>
    </xf>
    <xf numFmtId="177" fontId="37" fillId="0" borderId="0" xfId="13" applyNumberFormat="1" applyFont="1" applyAlignment="1">
      <alignment horizontal="right" vertical="center"/>
    </xf>
    <xf numFmtId="0" fontId="37" fillId="0" borderId="0" xfId="13" applyFont="1" applyAlignment="1">
      <alignment horizontal="right" vertical="center"/>
    </xf>
    <xf numFmtId="0" fontId="38" fillId="4" borderId="31" xfId="13" applyFont="1" applyFill="1" applyBorder="1" applyAlignment="1">
      <alignment horizontal="center" vertical="center"/>
    </xf>
    <xf numFmtId="0" fontId="38" fillId="4" borderId="32" xfId="13" applyFont="1" applyFill="1" applyBorder="1" applyAlignment="1">
      <alignment horizontal="center" vertical="center"/>
    </xf>
    <xf numFmtId="0" fontId="38" fillId="4" borderId="35" xfId="13" applyFont="1" applyFill="1" applyBorder="1" applyAlignment="1">
      <alignment horizontal="center" vertical="center"/>
    </xf>
    <xf numFmtId="0" fontId="37" fillId="0" borderId="36" xfId="13" applyFont="1" applyBorder="1" applyAlignment="1">
      <alignment horizontal="center" vertical="center"/>
    </xf>
    <xf numFmtId="0" fontId="37" fillId="0" borderId="9" xfId="13" applyFont="1" applyBorder="1" applyAlignment="1">
      <alignment horizontal="center" vertical="center"/>
    </xf>
    <xf numFmtId="176" fontId="37" fillId="0" borderId="9" xfId="13" applyNumberFormat="1" applyFont="1" applyBorder="1" applyAlignment="1">
      <alignment horizontal="right" vertical="center"/>
    </xf>
    <xf numFmtId="0" fontId="37" fillId="0" borderId="37" xfId="13" applyFont="1" applyBorder="1" applyAlignment="1">
      <alignment horizontal="center" vertical="center"/>
    </xf>
    <xf numFmtId="0" fontId="37" fillId="0" borderId="7" xfId="13" applyFont="1" applyBorder="1" applyAlignment="1">
      <alignment horizontal="center" vertical="center"/>
    </xf>
    <xf numFmtId="176" fontId="38" fillId="3" borderId="7" xfId="13" applyNumberFormat="1" applyFont="1" applyFill="1" applyBorder="1" applyAlignment="1">
      <alignment horizontal="right" vertical="center"/>
    </xf>
    <xf numFmtId="176" fontId="37" fillId="3" borderId="12" xfId="13" applyNumberFormat="1" applyFont="1" applyFill="1" applyBorder="1" applyAlignment="1">
      <alignment horizontal="left" vertical="center"/>
    </xf>
    <xf numFmtId="177" fontId="37" fillId="3" borderId="8" xfId="13" applyNumberFormat="1" applyFont="1" applyFill="1" applyBorder="1" applyAlignment="1">
      <alignment horizontal="right" vertical="center"/>
    </xf>
    <xf numFmtId="0" fontId="37" fillId="3" borderId="37" xfId="13" applyFont="1" applyFill="1" applyBorder="1" applyAlignment="1">
      <alignment horizontal="center" vertical="center"/>
    </xf>
    <xf numFmtId="176" fontId="38" fillId="4" borderId="41" xfId="13" applyNumberFormat="1" applyFont="1" applyFill="1" applyBorder="1">
      <alignment vertical="center"/>
    </xf>
    <xf numFmtId="176" fontId="38" fillId="4" borderId="42" xfId="13" applyNumberFormat="1" applyFont="1" applyFill="1" applyBorder="1" applyAlignment="1">
      <alignment horizontal="left" vertical="center"/>
    </xf>
    <xf numFmtId="177" fontId="38" fillId="4" borderId="43" xfId="13" applyNumberFormat="1" applyFont="1" applyFill="1" applyBorder="1" applyAlignment="1">
      <alignment horizontal="right" vertical="center"/>
    </xf>
    <xf numFmtId="0" fontId="37" fillId="4" borderId="44" xfId="13" applyFont="1" applyFill="1" applyBorder="1">
      <alignment vertical="center"/>
    </xf>
    <xf numFmtId="0" fontId="2" fillId="0" borderId="0" xfId="13" applyAlignment="1">
      <alignment vertical="center" wrapText="1"/>
    </xf>
    <xf numFmtId="0" fontId="2" fillId="0" borderId="0" xfId="13" applyAlignment="1">
      <alignment horizontal="left" vertical="center"/>
    </xf>
    <xf numFmtId="177" fontId="2" fillId="0" borderId="0" xfId="13" applyNumberFormat="1" applyAlignment="1">
      <alignment horizontal="right" vertical="center"/>
    </xf>
    <xf numFmtId="0" fontId="38" fillId="4" borderId="34" xfId="13" applyFont="1" applyFill="1" applyBorder="1" applyAlignment="1">
      <alignment horizontal="center" vertical="center"/>
    </xf>
    <xf numFmtId="0" fontId="38" fillId="4" borderId="33" xfId="13" applyFont="1" applyFill="1" applyBorder="1" applyAlignment="1">
      <alignment horizontal="center" vertical="center"/>
    </xf>
    <xf numFmtId="0" fontId="37" fillId="0" borderId="38" xfId="13" applyFont="1" applyBorder="1" applyAlignment="1">
      <alignment horizontal="center" vertical="center"/>
    </xf>
    <xf numFmtId="0" fontId="37" fillId="0" borderId="8" xfId="13" applyFont="1" applyBorder="1" applyAlignment="1">
      <alignment horizontal="center" vertical="center"/>
    </xf>
    <xf numFmtId="176" fontId="37" fillId="0" borderId="7" xfId="13" applyNumberFormat="1" applyFont="1" applyBorder="1" applyAlignment="1">
      <alignment horizontal="right" vertical="center"/>
    </xf>
    <xf numFmtId="176" fontId="37" fillId="0" borderId="12" xfId="13" applyNumberFormat="1" applyFont="1" applyBorder="1" applyAlignment="1">
      <alignment horizontal="center" vertical="center"/>
    </xf>
    <xf numFmtId="176" fontId="38" fillId="3" borderId="12" xfId="13" applyNumberFormat="1" applyFont="1" applyFill="1" applyBorder="1" applyAlignment="1">
      <alignment horizontal="right" vertical="center"/>
    </xf>
    <xf numFmtId="177" fontId="37" fillId="3" borderId="46" xfId="13" applyNumberFormat="1" applyFont="1" applyFill="1" applyBorder="1" applyAlignment="1">
      <alignment horizontal="right" vertical="center"/>
    </xf>
    <xf numFmtId="176" fontId="38" fillId="4" borderId="42" xfId="13" applyNumberFormat="1" applyFont="1" applyFill="1" applyBorder="1">
      <alignment vertical="center"/>
    </xf>
    <xf numFmtId="177" fontId="38" fillId="4" borderId="47" xfId="13" applyNumberFormat="1" applyFont="1" applyFill="1" applyBorder="1" applyAlignment="1">
      <alignment horizontal="right" vertical="center"/>
    </xf>
    <xf numFmtId="177" fontId="37" fillId="0" borderId="0" xfId="13" applyNumberFormat="1" applyFont="1">
      <alignment vertical="center"/>
    </xf>
    <xf numFmtId="0" fontId="37" fillId="5" borderId="38" xfId="13" applyFont="1" applyFill="1" applyBorder="1" applyAlignment="1">
      <alignment horizontal="center" vertical="center"/>
    </xf>
    <xf numFmtId="176" fontId="37" fillId="5" borderId="7" xfId="13" applyNumberFormat="1" applyFont="1" applyFill="1" applyBorder="1" applyAlignment="1">
      <alignment horizontal="right" vertical="center"/>
    </xf>
    <xf numFmtId="0" fontId="37" fillId="5" borderId="37" xfId="13" applyFont="1" applyFill="1" applyBorder="1" applyAlignment="1">
      <alignment horizontal="center" vertical="center"/>
    </xf>
    <xf numFmtId="0" fontId="2" fillId="5" borderId="0" xfId="13" applyFill="1">
      <alignment vertical="center"/>
    </xf>
    <xf numFmtId="176" fontId="37" fillId="0" borderId="37" xfId="13" applyNumberFormat="1" applyFont="1" applyBorder="1" applyAlignment="1">
      <alignment horizontal="right" vertical="center"/>
    </xf>
    <xf numFmtId="176" fontId="37" fillId="0" borderId="30" xfId="13" applyNumberFormat="1" applyFont="1" applyBorder="1" applyAlignment="1">
      <alignment horizontal="right" vertical="center"/>
    </xf>
    <xf numFmtId="0" fontId="38" fillId="0" borderId="50" xfId="13" applyFont="1" applyBorder="1" applyAlignment="1">
      <alignment horizontal="center" vertical="center"/>
    </xf>
    <xf numFmtId="176" fontId="38" fillId="0" borderId="51" xfId="13" applyNumberFormat="1" applyFont="1" applyBorder="1">
      <alignment vertical="center"/>
    </xf>
    <xf numFmtId="176" fontId="38" fillId="0" borderId="54" xfId="13" applyNumberFormat="1" applyFont="1" applyBorder="1">
      <alignment vertical="center"/>
    </xf>
    <xf numFmtId="177" fontId="2" fillId="0" borderId="0" xfId="13" applyNumberFormat="1">
      <alignment vertical="center"/>
    </xf>
    <xf numFmtId="176" fontId="37" fillId="3" borderId="8" xfId="13" applyNumberFormat="1" applyFont="1" applyFill="1" applyBorder="1" applyAlignment="1">
      <alignment horizontal="right" vertical="center"/>
    </xf>
    <xf numFmtId="0" fontId="37" fillId="0" borderId="30" xfId="13" applyFont="1" applyBorder="1" applyAlignment="1">
      <alignment horizontal="center" vertical="center" wrapText="1"/>
    </xf>
    <xf numFmtId="176" fontId="38" fillId="4" borderId="43" xfId="13" applyNumberFormat="1" applyFont="1" applyFill="1" applyBorder="1" applyAlignment="1">
      <alignment horizontal="right" vertical="center"/>
    </xf>
    <xf numFmtId="0" fontId="2" fillId="0" borderId="0" xfId="13" applyAlignment="1">
      <alignment horizontal="right" vertical="center"/>
    </xf>
    <xf numFmtId="41" fontId="7" fillId="0" borderId="0" xfId="8" applyFont="1" applyAlignment="1">
      <alignment vertical="center"/>
    </xf>
    <xf numFmtId="0" fontId="39" fillId="0" borderId="0" xfId="0" applyFont="1" applyAlignment="1">
      <alignment vertical="center"/>
    </xf>
    <xf numFmtId="41" fontId="39" fillId="0" borderId="0" xfId="8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/>
    </xf>
    <xf numFmtId="41" fontId="12" fillId="0" borderId="3" xfId="8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5" xfId="8" applyFont="1" applyBorder="1" applyAlignment="1">
      <alignment vertical="center"/>
    </xf>
    <xf numFmtId="41" fontId="7" fillId="0" borderId="5" xfId="8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1" fontId="7" fillId="0" borderId="7" xfId="8" applyFont="1" applyBorder="1" applyAlignment="1">
      <alignment vertical="center"/>
    </xf>
    <xf numFmtId="41" fontId="7" fillId="0" borderId="9" xfId="8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1" fontId="7" fillId="0" borderId="7" xfId="8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1" fontId="7" fillId="0" borderId="9" xfId="8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41" fontId="12" fillId="0" borderId="7" xfId="8" applyFont="1" applyBorder="1" applyAlignment="1">
      <alignment horizontal="center" vertical="center"/>
    </xf>
    <xf numFmtId="41" fontId="12" fillId="0" borderId="7" xfId="8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" fillId="0" borderId="0" xfId="14" applyAlignment="1">
      <alignment horizontal="center" vertical="center"/>
    </xf>
    <xf numFmtId="176" fontId="1" fillId="0" borderId="0" xfId="14" applyNumberFormat="1" applyAlignment="1">
      <alignment horizontal="center" vertical="center"/>
    </xf>
    <xf numFmtId="0" fontId="42" fillId="0" borderId="0" xfId="14" applyFont="1" applyAlignment="1">
      <alignment horizontal="left" vertical="center"/>
    </xf>
    <xf numFmtId="0" fontId="16" fillId="4" borderId="31" xfId="14" applyFont="1" applyFill="1" applyBorder="1" applyAlignment="1">
      <alignment horizontal="center" vertical="center" wrapText="1"/>
    </xf>
    <xf numFmtId="0" fontId="16" fillId="4" borderId="32" xfId="14" applyFont="1" applyFill="1" applyBorder="1" applyAlignment="1">
      <alignment horizontal="center" vertical="center"/>
    </xf>
    <xf numFmtId="176" fontId="16" fillId="4" borderId="32" xfId="14" applyNumberFormat="1" applyFont="1" applyFill="1" applyBorder="1" applyAlignment="1">
      <alignment horizontal="center" vertical="center"/>
    </xf>
    <xf numFmtId="0" fontId="16" fillId="4" borderId="32" xfId="14" applyFont="1" applyFill="1" applyBorder="1" applyAlignment="1">
      <alignment horizontal="center" vertical="center" wrapText="1"/>
    </xf>
    <xf numFmtId="0" fontId="16" fillId="4" borderId="35" xfId="14" applyFont="1" applyFill="1" applyBorder="1" applyAlignment="1">
      <alignment horizontal="center" vertical="center"/>
    </xf>
    <xf numFmtId="0" fontId="1" fillId="0" borderId="38" xfId="14" applyBorder="1" applyAlignment="1">
      <alignment horizontal="center" vertical="center"/>
    </xf>
    <xf numFmtId="0" fontId="1" fillId="0" borderId="7" xfId="14" applyBorder="1" applyAlignment="1">
      <alignment horizontal="center" vertical="center"/>
    </xf>
    <xf numFmtId="176" fontId="1" fillId="0" borderId="7" xfId="14" applyNumberFormat="1" applyBorder="1" applyAlignment="1">
      <alignment horizontal="center" vertical="center"/>
    </xf>
    <xf numFmtId="0" fontId="1" fillId="0" borderId="7" xfId="14" applyBorder="1" applyAlignment="1">
      <alignment horizontal="center" vertical="center" wrapText="1"/>
    </xf>
    <xf numFmtId="0" fontId="1" fillId="0" borderId="37" xfId="14" applyBorder="1" applyAlignment="1">
      <alignment horizontal="center" vertical="center"/>
    </xf>
    <xf numFmtId="0" fontId="40" fillId="0" borderId="50" xfId="14" applyFont="1" applyBorder="1" applyAlignment="1">
      <alignment horizontal="center" vertical="center"/>
    </xf>
    <xf numFmtId="0" fontId="40" fillId="0" borderId="51" xfId="14" applyFont="1" applyBorder="1" applyAlignment="1">
      <alignment horizontal="center" vertical="center"/>
    </xf>
    <xf numFmtId="0" fontId="45" fillId="0" borderId="51" xfId="14" applyFont="1" applyBorder="1" applyAlignment="1">
      <alignment horizontal="center" vertical="center" wrapText="1"/>
    </xf>
    <xf numFmtId="0" fontId="45" fillId="0" borderId="51" xfId="14" applyFont="1" applyBorder="1" applyAlignment="1">
      <alignment horizontal="center" vertical="center"/>
    </xf>
    <xf numFmtId="176" fontId="45" fillId="0" borderId="51" xfId="14" applyNumberFormat="1" applyFont="1" applyBorder="1" applyAlignment="1">
      <alignment horizontal="center" vertical="center"/>
    </xf>
    <xf numFmtId="0" fontId="45" fillId="0" borderId="54" xfId="14" applyFont="1" applyBorder="1" applyAlignment="1">
      <alignment horizontal="center" vertical="center"/>
    </xf>
    <xf numFmtId="0" fontId="1" fillId="0" borderId="0" xfId="15">
      <alignment vertical="center"/>
    </xf>
    <xf numFmtId="0" fontId="37" fillId="0" borderId="0" xfId="15" applyFont="1">
      <alignment vertical="center"/>
    </xf>
    <xf numFmtId="177" fontId="37" fillId="0" borderId="0" xfId="15" applyNumberFormat="1" applyFont="1">
      <alignment vertical="center"/>
    </xf>
    <xf numFmtId="177" fontId="37" fillId="0" borderId="0" xfId="15" applyNumberFormat="1" applyFont="1" applyAlignment="1">
      <alignment horizontal="left" vertical="center"/>
    </xf>
    <xf numFmtId="177" fontId="37" fillId="0" borderId="0" xfId="15" applyNumberFormat="1" applyFont="1" applyAlignment="1">
      <alignment horizontal="right" vertical="center"/>
    </xf>
    <xf numFmtId="0" fontId="37" fillId="0" borderId="0" xfId="15" applyFont="1" applyAlignment="1">
      <alignment horizontal="right" vertical="center"/>
    </xf>
    <xf numFmtId="0" fontId="38" fillId="4" borderId="31" xfId="15" applyFont="1" applyFill="1" applyBorder="1" applyAlignment="1">
      <alignment horizontal="center" vertical="center"/>
    </xf>
    <xf numFmtId="0" fontId="38" fillId="4" borderId="32" xfId="15" applyFont="1" applyFill="1" applyBorder="1" applyAlignment="1">
      <alignment horizontal="center" vertical="center"/>
    </xf>
    <xf numFmtId="177" fontId="38" fillId="4" borderId="32" xfId="15" applyNumberFormat="1" applyFont="1" applyFill="1" applyBorder="1" applyAlignment="1">
      <alignment horizontal="center" vertical="center"/>
    </xf>
    <xf numFmtId="0" fontId="38" fillId="4" borderId="35" xfId="15" applyFont="1" applyFill="1" applyBorder="1" applyAlignment="1">
      <alignment horizontal="center" vertical="center"/>
    </xf>
    <xf numFmtId="0" fontId="37" fillId="0" borderId="38" xfId="15" applyFont="1" applyBorder="1" applyAlignment="1">
      <alignment horizontal="center" vertical="center"/>
    </xf>
    <xf numFmtId="0" fontId="37" fillId="0" borderId="7" xfId="15" applyFont="1" applyBorder="1" applyAlignment="1">
      <alignment horizontal="center" vertical="center"/>
    </xf>
    <xf numFmtId="177" fontId="37" fillId="0" borderId="7" xfId="15" applyNumberFormat="1" applyFont="1" applyBorder="1" applyAlignment="1">
      <alignment horizontal="center" vertical="center"/>
    </xf>
    <xf numFmtId="0" fontId="37" fillId="0" borderId="37" xfId="15" applyFont="1" applyBorder="1" applyAlignment="1">
      <alignment horizontal="center" vertical="center"/>
    </xf>
    <xf numFmtId="0" fontId="37" fillId="0" borderId="0" xfId="15" applyFont="1" applyAlignment="1">
      <alignment horizontal="center" vertical="center"/>
    </xf>
    <xf numFmtId="176" fontId="38" fillId="3" borderId="7" xfId="15" applyNumberFormat="1" applyFont="1" applyFill="1" applyBorder="1" applyAlignment="1">
      <alignment horizontal="right" vertical="center"/>
    </xf>
    <xf numFmtId="176" fontId="37" fillId="3" borderId="7" xfId="15" applyNumberFormat="1" applyFont="1" applyFill="1" applyBorder="1" applyAlignment="1">
      <alignment horizontal="left" vertical="center"/>
    </xf>
    <xf numFmtId="177" fontId="37" fillId="3" borderId="7" xfId="15" applyNumberFormat="1" applyFont="1" applyFill="1" applyBorder="1" applyAlignment="1">
      <alignment horizontal="right" vertical="center"/>
    </xf>
    <xf numFmtId="0" fontId="37" fillId="3" borderId="37" xfId="15" applyFont="1" applyFill="1" applyBorder="1" applyAlignment="1">
      <alignment horizontal="center" vertical="center"/>
    </xf>
    <xf numFmtId="176" fontId="38" fillId="4" borderId="41" xfId="15" applyNumberFormat="1" applyFont="1" applyFill="1" applyBorder="1">
      <alignment vertical="center"/>
    </xf>
    <xf numFmtId="176" fontId="38" fillId="4" borderId="41" xfId="15" applyNumberFormat="1" applyFont="1" applyFill="1" applyBorder="1" applyAlignment="1">
      <alignment horizontal="left" vertical="center"/>
    </xf>
    <xf numFmtId="177" fontId="38" fillId="4" borderId="41" xfId="15" applyNumberFormat="1" applyFont="1" applyFill="1" applyBorder="1" applyAlignment="1">
      <alignment horizontal="right" vertical="center"/>
    </xf>
    <xf numFmtId="0" fontId="37" fillId="4" borderId="44" xfId="15" applyFont="1" applyFill="1" applyBorder="1">
      <alignment vertical="center"/>
    </xf>
    <xf numFmtId="0" fontId="1" fillId="0" borderId="0" xfId="15" applyAlignment="1">
      <alignment vertical="center" wrapText="1"/>
    </xf>
    <xf numFmtId="177" fontId="37" fillId="0" borderId="0" xfId="15" applyNumberFormat="1" applyFont="1" applyAlignment="1">
      <alignment horizontal="center" vertical="center"/>
    </xf>
    <xf numFmtId="177" fontId="1" fillId="0" borderId="0" xfId="15" applyNumberFormat="1">
      <alignment vertical="center"/>
    </xf>
    <xf numFmtId="177" fontId="1" fillId="0" borderId="0" xfId="15" applyNumberFormat="1" applyAlignment="1">
      <alignment horizontal="left" vertical="center"/>
    </xf>
    <xf numFmtId="177" fontId="1" fillId="0" borderId="0" xfId="15" applyNumberFormat="1" applyAlignment="1">
      <alignment horizontal="right" vertical="center"/>
    </xf>
    <xf numFmtId="0" fontId="47" fillId="0" borderId="0" xfId="0" applyFont="1" applyAlignment="1">
      <alignment vertical="center"/>
    </xf>
    <xf numFmtId="176" fontId="48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47" fillId="0" borderId="0" xfId="0" applyFont="1"/>
    <xf numFmtId="0" fontId="47" fillId="4" borderId="38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176" fontId="47" fillId="0" borderId="7" xfId="0" applyNumberFormat="1" applyFont="1" applyBorder="1" applyAlignment="1">
      <alignment vertical="center"/>
    </xf>
    <xf numFmtId="0" fontId="47" fillId="0" borderId="36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/>
    </xf>
    <xf numFmtId="176" fontId="47" fillId="0" borderId="9" xfId="0" applyNumberFormat="1" applyFont="1" applyBorder="1" applyAlignment="1">
      <alignment vertical="center"/>
    </xf>
    <xf numFmtId="0" fontId="47" fillId="0" borderId="58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176" fontId="47" fillId="0" borderId="59" xfId="0" applyNumberFormat="1" applyFont="1" applyBorder="1" applyAlignment="1">
      <alignment vertical="center"/>
    </xf>
    <xf numFmtId="0" fontId="47" fillId="0" borderId="7" xfId="0" applyFont="1" applyBorder="1" applyAlignment="1">
      <alignment horizontal="center" vertical="center" shrinkToFit="1"/>
    </xf>
    <xf numFmtId="176" fontId="47" fillId="0" borderId="51" xfId="0" applyNumberFormat="1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176" fontId="47" fillId="0" borderId="0" xfId="0" applyNumberFormat="1" applyFont="1" applyAlignment="1">
      <alignment vertical="center"/>
    </xf>
    <xf numFmtId="41" fontId="13" fillId="0" borderId="0" xfId="3" applyFont="1" applyBorder="1" applyAlignment="1">
      <alignment horizontal="center" vertical="center"/>
    </xf>
    <xf numFmtId="14" fontId="37" fillId="0" borderId="38" xfId="13" applyNumberFormat="1" applyFont="1" applyBorder="1" applyAlignment="1">
      <alignment horizontal="center" vertical="center"/>
    </xf>
    <xf numFmtId="0" fontId="2" fillId="0" borderId="61" xfId="13" applyBorder="1">
      <alignment vertical="center"/>
    </xf>
    <xf numFmtId="0" fontId="2" fillId="5" borderId="61" xfId="13" applyFill="1" applyBorder="1">
      <alignment vertical="center"/>
    </xf>
    <xf numFmtId="0" fontId="37" fillId="0" borderId="7" xfId="13" applyFont="1" applyBorder="1" applyAlignment="1">
      <alignment horizontal="center" vertical="center" wrapText="1"/>
    </xf>
    <xf numFmtId="0" fontId="11" fillId="0" borderId="64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41" fontId="13" fillId="0" borderId="51" xfId="3" applyFont="1" applyBorder="1" applyAlignment="1">
      <alignment horizontal="center" vertical="center"/>
    </xf>
    <xf numFmtId="41" fontId="24" fillId="4" borderId="37" xfId="3" applyFont="1" applyFill="1" applyBorder="1" applyAlignment="1">
      <alignment horizontal="center" vertical="center"/>
    </xf>
    <xf numFmtId="0" fontId="30" fillId="0" borderId="55" xfId="0" applyFont="1" applyBorder="1" applyAlignment="1">
      <alignment horizontal="right"/>
    </xf>
    <xf numFmtId="0" fontId="30" fillId="0" borderId="55" xfId="0" applyFont="1" applyBorder="1" applyAlignment="1">
      <alignment horizontal="center" vertical="center"/>
    </xf>
    <xf numFmtId="41" fontId="13" fillId="0" borderId="37" xfId="3" applyFont="1" applyBorder="1" applyAlignment="1">
      <alignment horizontal="center" vertical="center"/>
    </xf>
    <xf numFmtId="41" fontId="13" fillId="0" borderId="54" xfId="3" applyFont="1" applyBorder="1" applyAlignment="1">
      <alignment horizontal="center" vertical="center"/>
    </xf>
    <xf numFmtId="41" fontId="13" fillId="3" borderId="7" xfId="3" applyFont="1" applyFill="1" applyBorder="1" applyAlignment="1">
      <alignment horizontal="center" vertical="center"/>
    </xf>
    <xf numFmtId="41" fontId="13" fillId="0" borderId="7" xfId="3" applyFont="1" applyBorder="1" applyAlignment="1">
      <alignment horizontal="center" vertical="center" wrapText="1"/>
    </xf>
    <xf numFmtId="41" fontId="13" fillId="0" borderId="9" xfId="3" applyFont="1" applyBorder="1" applyAlignment="1">
      <alignment horizontal="center" vertical="center"/>
    </xf>
    <xf numFmtId="41" fontId="13" fillId="0" borderId="30" xfId="3" applyFont="1" applyBorder="1" applyAlignment="1">
      <alignment horizontal="center" vertical="center"/>
    </xf>
    <xf numFmtId="41" fontId="13" fillId="0" borderId="62" xfId="3" applyFont="1" applyBorder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1" fontId="13" fillId="3" borderId="12" xfId="3" applyFont="1" applyFill="1" applyBorder="1" applyAlignment="1">
      <alignment horizontal="center" vertical="center"/>
    </xf>
    <xf numFmtId="41" fontId="13" fillId="3" borderId="8" xfId="3" applyFont="1" applyFill="1" applyBorder="1" applyAlignment="1">
      <alignment horizontal="center" vertical="center"/>
    </xf>
    <xf numFmtId="41" fontId="13" fillId="0" borderId="5" xfId="3" applyFont="1" applyBorder="1" applyAlignment="1">
      <alignment horizontal="center" vertical="center"/>
    </xf>
    <xf numFmtId="41" fontId="13" fillId="0" borderId="36" xfId="3" applyFont="1" applyBorder="1" applyAlignment="1">
      <alignment horizontal="center" vertical="center"/>
    </xf>
    <xf numFmtId="41" fontId="13" fillId="0" borderId="49" xfId="3" applyFont="1" applyBorder="1" applyAlignment="1">
      <alignment horizontal="center" vertical="center"/>
    </xf>
    <xf numFmtId="41" fontId="13" fillId="0" borderId="39" xfId="3" applyFont="1" applyBorder="1" applyAlignment="1">
      <alignment horizontal="center" vertical="center"/>
    </xf>
    <xf numFmtId="41" fontId="13" fillId="0" borderId="8" xfId="3" applyFont="1" applyBorder="1" applyAlignment="1">
      <alignment horizontal="center" vertical="center"/>
    </xf>
    <xf numFmtId="41" fontId="13" fillId="0" borderId="48" xfId="3" applyFont="1" applyBorder="1" applyAlignment="1">
      <alignment horizontal="center" vertical="center"/>
    </xf>
    <xf numFmtId="41" fontId="13" fillId="0" borderId="63" xfId="3" applyFont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41" fontId="13" fillId="3" borderId="13" xfId="3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/>
    <xf numFmtId="0" fontId="13" fillId="0" borderId="12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24" fillId="4" borderId="4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20" xfId="12" applyFont="1" applyBorder="1" applyAlignment="1">
      <alignment horizontal="left" vertical="center"/>
    </xf>
    <xf numFmtId="0" fontId="21" fillId="0" borderId="17" xfId="12" applyFont="1" applyBorder="1" applyAlignment="1">
      <alignment horizontal="left" vertical="center"/>
    </xf>
    <xf numFmtId="0" fontId="21" fillId="0" borderId="18" xfId="12" applyFont="1" applyBorder="1" applyAlignment="1">
      <alignment horizontal="left" vertical="center"/>
    </xf>
    <xf numFmtId="0" fontId="22" fillId="0" borderId="21" xfId="12" applyFont="1" applyBorder="1" applyAlignment="1">
      <alignment horizontal="center" vertical="center"/>
    </xf>
    <xf numFmtId="0" fontId="22" fillId="0" borderId="22" xfId="12" applyFont="1" applyBorder="1" applyAlignment="1">
      <alignment horizontal="center" vertical="center"/>
    </xf>
    <xf numFmtId="0" fontId="22" fillId="0" borderId="23" xfId="12" applyFont="1" applyBorder="1" applyAlignment="1">
      <alignment horizontal="center" vertical="center"/>
    </xf>
    <xf numFmtId="0" fontId="22" fillId="0" borderId="24" xfId="12" applyFont="1" applyBorder="1" applyAlignment="1">
      <alignment horizontal="center" vertical="center"/>
    </xf>
    <xf numFmtId="0" fontId="22" fillId="0" borderId="0" xfId="12" applyFont="1" applyAlignment="1">
      <alignment horizontal="center" vertical="center"/>
    </xf>
    <xf numFmtId="0" fontId="22" fillId="0" borderId="25" xfId="12" applyFont="1" applyBorder="1" applyAlignment="1">
      <alignment horizontal="center" vertical="center"/>
    </xf>
    <xf numFmtId="0" fontId="22" fillId="0" borderId="26" xfId="12" applyFont="1" applyBorder="1" applyAlignment="1">
      <alignment horizontal="center" vertical="center"/>
    </xf>
    <xf numFmtId="0" fontId="22" fillId="0" borderId="27" xfId="12" applyFont="1" applyBorder="1" applyAlignment="1">
      <alignment horizontal="center" vertical="center"/>
    </xf>
    <xf numFmtId="0" fontId="22" fillId="0" borderId="28" xfId="12" applyFont="1" applyBorder="1" applyAlignment="1">
      <alignment horizontal="center" vertical="center"/>
    </xf>
    <xf numFmtId="0" fontId="31" fillId="0" borderId="0" xfId="11" applyFont="1" applyAlignment="1">
      <alignment horizontal="center" vertical="center"/>
    </xf>
    <xf numFmtId="0" fontId="20" fillId="0" borderId="14" xfId="12" applyFont="1" applyBorder="1" applyAlignment="1">
      <alignment horizontal="center" vertical="center"/>
    </xf>
    <xf numFmtId="0" fontId="20" fillId="0" borderId="15" xfId="12" applyFont="1" applyBorder="1" applyAlignment="1">
      <alignment horizontal="center" vertical="center"/>
    </xf>
    <xf numFmtId="0" fontId="20" fillId="0" borderId="16" xfId="12" applyFont="1" applyBorder="1" applyAlignment="1">
      <alignment horizontal="center" vertical="center"/>
    </xf>
    <xf numFmtId="0" fontId="20" fillId="0" borderId="17" xfId="12" applyFont="1" applyBorder="1" applyAlignment="1">
      <alignment horizontal="center" vertical="center"/>
    </xf>
    <xf numFmtId="0" fontId="20" fillId="0" borderId="18" xfId="12" applyFont="1" applyBorder="1" applyAlignment="1">
      <alignment horizontal="center" vertical="center"/>
    </xf>
    <xf numFmtId="0" fontId="23" fillId="0" borderId="20" xfId="12" applyFont="1" applyBorder="1" applyAlignment="1">
      <alignment horizontal="center" vertical="center"/>
    </xf>
    <xf numFmtId="0" fontId="23" fillId="0" borderId="18" xfId="12" applyFont="1" applyBorder="1" applyAlignment="1">
      <alignment horizontal="center" vertical="center"/>
    </xf>
    <xf numFmtId="0" fontId="23" fillId="0" borderId="17" xfId="12" applyFont="1" applyBorder="1" applyAlignment="1">
      <alignment horizontal="center" vertical="center"/>
    </xf>
    <xf numFmtId="0" fontId="23" fillId="0" borderId="21" xfId="11" applyFont="1" applyBorder="1" applyAlignment="1">
      <alignment horizontal="center" vertical="center" wrapText="1"/>
    </xf>
    <xf numFmtId="0" fontId="23" fillId="0" borderId="24" xfId="11" applyFont="1" applyBorder="1" applyAlignment="1">
      <alignment horizontal="center" vertical="center" wrapText="1"/>
    </xf>
    <xf numFmtId="0" fontId="23" fillId="0" borderId="26" xfId="11" applyFont="1" applyBorder="1" applyAlignment="1">
      <alignment horizontal="center" vertical="center" wrapText="1"/>
    </xf>
    <xf numFmtId="0" fontId="23" fillId="0" borderId="20" xfId="11" applyFont="1" applyBorder="1" applyAlignment="1">
      <alignment horizontal="center" vertical="center" wrapText="1"/>
    </xf>
    <xf numFmtId="0" fontId="23" fillId="0" borderId="18" xfId="11" applyFont="1" applyBorder="1" applyAlignment="1">
      <alignment horizontal="center" vertical="center" wrapText="1"/>
    </xf>
    <xf numFmtId="0" fontId="23" fillId="0" borderId="17" xfId="11" applyFont="1" applyBorder="1" applyAlignment="1">
      <alignment horizontal="center" vertical="center" wrapText="1"/>
    </xf>
    <xf numFmtId="0" fontId="23" fillId="0" borderId="17" xfId="12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7" fillId="0" borderId="55" xfId="0" applyFont="1" applyBorder="1" applyAlignment="1">
      <alignment horizontal="left" vertical="center" wrapText="1"/>
    </xf>
    <xf numFmtId="0" fontId="47" fillId="4" borderId="31" xfId="0" applyFont="1" applyFill="1" applyBorder="1" applyAlignment="1">
      <alignment horizontal="center" vertical="center"/>
    </xf>
    <xf numFmtId="0" fontId="47" fillId="4" borderId="32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176" fontId="47" fillId="4" borderId="32" xfId="0" applyNumberFormat="1" applyFont="1" applyFill="1" applyBorder="1" applyAlignment="1">
      <alignment horizontal="center" vertical="center" wrapText="1"/>
    </xf>
    <xf numFmtId="176" fontId="47" fillId="4" borderId="7" xfId="0" applyNumberFormat="1" applyFont="1" applyFill="1" applyBorder="1" applyAlignment="1">
      <alignment horizontal="center" vertical="center"/>
    </xf>
    <xf numFmtId="0" fontId="47" fillId="4" borderId="35" xfId="0" applyFont="1" applyFill="1" applyBorder="1" applyAlignment="1">
      <alignment horizontal="center" vertical="center"/>
    </xf>
    <xf numFmtId="0" fontId="47" fillId="4" borderId="37" xfId="0" applyFont="1" applyFill="1" applyBorder="1" applyAlignment="1">
      <alignment horizontal="center" vertical="center"/>
    </xf>
    <xf numFmtId="0" fontId="41" fillId="0" borderId="0" xfId="14" applyFont="1" applyAlignment="1">
      <alignment horizontal="center" vertical="center"/>
    </xf>
    <xf numFmtId="0" fontId="49" fillId="0" borderId="0" xfId="15" applyFont="1" applyAlignment="1">
      <alignment horizontal="center" vertical="center"/>
    </xf>
    <xf numFmtId="0" fontId="38" fillId="3" borderId="39" xfId="15" applyFont="1" applyFill="1" applyBorder="1" applyAlignment="1">
      <alignment horizontal="center" vertical="center"/>
    </xf>
    <xf numFmtId="0" fontId="38" fillId="3" borderId="8" xfId="15" applyFont="1" applyFill="1" applyBorder="1" applyAlignment="1">
      <alignment horizontal="center" vertical="center"/>
    </xf>
    <xf numFmtId="0" fontId="38" fillId="4" borderId="40" xfId="15" applyFont="1" applyFill="1" applyBorder="1" applyAlignment="1">
      <alignment horizontal="center" vertical="center"/>
    </xf>
    <xf numFmtId="0" fontId="38" fillId="4" borderId="41" xfId="15" applyFont="1" applyFill="1" applyBorder="1" applyAlignment="1">
      <alignment horizontal="center" vertical="center"/>
    </xf>
    <xf numFmtId="0" fontId="49" fillId="0" borderId="0" xfId="13" applyFont="1" applyAlignment="1">
      <alignment horizontal="center" vertical="center"/>
    </xf>
    <xf numFmtId="0" fontId="38" fillId="4" borderId="33" xfId="13" applyFont="1" applyFill="1" applyBorder="1" applyAlignment="1">
      <alignment horizontal="center" vertical="center"/>
    </xf>
    <xf numFmtId="0" fontId="38" fillId="4" borderId="34" xfId="13" applyFont="1" applyFill="1" applyBorder="1" applyAlignment="1">
      <alignment horizontal="center" vertical="center"/>
    </xf>
    <xf numFmtId="0" fontId="38" fillId="3" borderId="39" xfId="13" applyFont="1" applyFill="1" applyBorder="1" applyAlignment="1">
      <alignment horizontal="center" vertical="center"/>
    </xf>
    <xf numFmtId="0" fontId="38" fillId="3" borderId="8" xfId="13" applyFont="1" applyFill="1" applyBorder="1" applyAlignment="1">
      <alignment horizontal="center" vertical="center"/>
    </xf>
    <xf numFmtId="0" fontId="38" fillId="4" borderId="40" xfId="13" applyFont="1" applyFill="1" applyBorder="1" applyAlignment="1">
      <alignment horizontal="center" vertical="center"/>
    </xf>
    <xf numFmtId="0" fontId="38" fillId="4" borderId="41" xfId="13" applyFont="1" applyFill="1" applyBorder="1" applyAlignment="1">
      <alignment horizontal="center" vertical="center"/>
    </xf>
    <xf numFmtId="0" fontId="37" fillId="0" borderId="36" xfId="13" applyFont="1" applyBorder="1" applyAlignment="1">
      <alignment horizontal="center" vertical="center" wrapText="1"/>
    </xf>
    <xf numFmtId="0" fontId="37" fillId="0" borderId="49" xfId="13" applyFont="1" applyBorder="1" applyAlignment="1">
      <alignment horizontal="center" vertical="center"/>
    </xf>
    <xf numFmtId="0" fontId="37" fillId="0" borderId="36" xfId="13" applyFont="1" applyBorder="1" applyAlignment="1">
      <alignment horizontal="center" vertical="center"/>
    </xf>
    <xf numFmtId="176" fontId="37" fillId="0" borderId="12" xfId="13" applyNumberFormat="1" applyFont="1" applyBorder="1" applyAlignment="1">
      <alignment horizontal="center" vertical="center"/>
    </xf>
    <xf numFmtId="176" fontId="37" fillId="0" borderId="8" xfId="13" applyNumberFormat="1" applyFont="1" applyBorder="1" applyAlignment="1">
      <alignment horizontal="center" vertical="center"/>
    </xf>
    <xf numFmtId="0" fontId="38" fillId="4" borderId="45" xfId="13" applyFont="1" applyFill="1" applyBorder="1" applyAlignment="1">
      <alignment horizontal="center" vertical="center"/>
    </xf>
    <xf numFmtId="0" fontId="38" fillId="3" borderId="13" xfId="13" applyFont="1" applyFill="1" applyBorder="1" applyAlignment="1">
      <alignment horizontal="center" vertical="center"/>
    </xf>
    <xf numFmtId="0" fontId="38" fillId="4" borderId="43" xfId="13" applyFont="1" applyFill="1" applyBorder="1" applyAlignment="1">
      <alignment horizontal="center" vertical="center"/>
    </xf>
    <xf numFmtId="176" fontId="37" fillId="0" borderId="12" xfId="13" applyNumberFormat="1" applyFont="1" applyBorder="1" applyAlignment="1">
      <alignment horizontal="center" vertical="center" wrapText="1"/>
    </xf>
    <xf numFmtId="176" fontId="37" fillId="0" borderId="46" xfId="13" applyNumberFormat="1" applyFont="1" applyBorder="1" applyAlignment="1">
      <alignment horizontal="center" vertical="center" wrapText="1"/>
    </xf>
    <xf numFmtId="176" fontId="37" fillId="0" borderId="46" xfId="13" applyNumberFormat="1" applyFont="1" applyBorder="1" applyAlignment="1">
      <alignment horizontal="center" vertical="center"/>
    </xf>
    <xf numFmtId="0" fontId="37" fillId="0" borderId="12" xfId="13" applyFont="1" applyBorder="1" applyAlignment="1">
      <alignment horizontal="center" vertical="center"/>
    </xf>
    <xf numFmtId="0" fontId="37" fillId="0" borderId="8" xfId="13" applyFont="1" applyBorder="1" applyAlignment="1">
      <alignment horizontal="center" vertical="center"/>
    </xf>
    <xf numFmtId="0" fontId="38" fillId="0" borderId="52" xfId="13" applyFont="1" applyBorder="1" applyAlignment="1">
      <alignment horizontal="center" vertical="center"/>
    </xf>
    <xf numFmtId="0" fontId="38" fillId="0" borderId="53" xfId="13" applyFont="1" applyBorder="1" applyAlignment="1">
      <alignment horizontal="center" vertical="center"/>
    </xf>
    <xf numFmtId="0" fontId="2" fillId="0" borderId="34" xfId="13" applyBorder="1" applyAlignment="1">
      <alignment horizontal="center" vertical="center"/>
    </xf>
    <xf numFmtId="0" fontId="37" fillId="5" borderId="12" xfId="13" applyFont="1" applyFill="1" applyBorder="1" applyAlignment="1">
      <alignment horizontal="left" vertical="center" wrapText="1"/>
    </xf>
    <xf numFmtId="0" fontId="37" fillId="5" borderId="8" xfId="13" applyFont="1" applyFill="1" applyBorder="1" applyAlignment="1">
      <alignment horizontal="left" vertical="center"/>
    </xf>
    <xf numFmtId="3" fontId="37" fillId="5" borderId="12" xfId="13" applyNumberFormat="1" applyFont="1" applyFill="1" applyBorder="1" applyAlignment="1">
      <alignment horizontal="left" vertical="center" wrapText="1"/>
    </xf>
    <xf numFmtId="3" fontId="37" fillId="5" borderId="8" xfId="13" applyNumberFormat="1" applyFont="1" applyFill="1" applyBorder="1" applyAlignment="1">
      <alignment horizontal="left" vertical="center"/>
    </xf>
    <xf numFmtId="0" fontId="37" fillId="0" borderId="12" xfId="13" applyFont="1" applyBorder="1" applyAlignment="1">
      <alignment horizontal="left" vertical="center" wrapText="1"/>
    </xf>
    <xf numFmtId="0" fontId="37" fillId="0" borderId="8" xfId="13" applyFont="1" applyBorder="1" applyAlignment="1">
      <alignment horizontal="left" vertical="center"/>
    </xf>
    <xf numFmtId="0" fontId="37" fillId="0" borderId="48" xfId="13" applyFont="1" applyBorder="1" applyAlignment="1">
      <alignment horizontal="center" vertical="center"/>
    </xf>
    <xf numFmtId="176" fontId="37" fillId="0" borderId="12" xfId="13" applyNumberFormat="1" applyFont="1" applyBorder="1" applyAlignment="1">
      <alignment horizontal="left" vertical="center" wrapText="1"/>
    </xf>
    <xf numFmtId="176" fontId="37" fillId="0" borderId="8" xfId="13" applyNumberFormat="1" applyFont="1" applyBorder="1" applyAlignment="1">
      <alignment horizontal="left" vertical="center" wrapText="1"/>
    </xf>
    <xf numFmtId="176" fontId="37" fillId="0" borderId="12" xfId="13" applyNumberFormat="1" applyFont="1" applyBorder="1" applyAlignment="1">
      <alignment horizontal="left" vertical="center"/>
    </xf>
    <xf numFmtId="176" fontId="37" fillId="0" borderId="8" xfId="13" applyNumberFormat="1" applyFont="1" applyBorder="1" applyAlignment="1">
      <alignment horizontal="left" vertical="center"/>
    </xf>
    <xf numFmtId="0" fontId="38" fillId="3" borderId="38" xfId="13" applyFont="1" applyFill="1" applyBorder="1" applyAlignment="1">
      <alignment horizontal="center" vertical="center"/>
    </xf>
    <xf numFmtId="0" fontId="38" fillId="3" borderId="7" xfId="13" applyFont="1" applyFill="1" applyBorder="1" applyAlignment="1">
      <alignment horizontal="center" vertical="center"/>
    </xf>
  </cellXfs>
  <cellStyles count="19">
    <cellStyle name="백분율 2" xfId="1" xr:uid="{00000000-0005-0000-0000-000000000000}"/>
    <cellStyle name="쉼표 [0] 2" xfId="2" xr:uid="{00000000-0005-0000-0000-000001000000}"/>
    <cellStyle name="쉼표 [0] 2 2" xfId="8" xr:uid="{00000000-0005-0000-0000-000002000000}"/>
    <cellStyle name="쉼표 [0] 3" xfId="3" xr:uid="{00000000-0005-0000-0000-000003000000}"/>
    <cellStyle name="쉼표 [0] 4" xfId="18" xr:uid="{246C4B6F-8A62-4354-B3EC-0A9885E6ABA0}"/>
    <cellStyle name="표준" xfId="0" builtinId="0"/>
    <cellStyle name="표준 2" xfId="4" xr:uid="{00000000-0005-0000-0000-000005000000}"/>
    <cellStyle name="표준 2 2" xfId="9" xr:uid="{00000000-0005-0000-0000-000006000000}"/>
    <cellStyle name="표준 2 2 2" xfId="11" xr:uid="{00000000-0005-0000-0000-000007000000}"/>
    <cellStyle name="표준 2 3" xfId="10" xr:uid="{00000000-0005-0000-0000-000008000000}"/>
    <cellStyle name="표준 2 4" xfId="17" xr:uid="{0DBC75B3-9E06-460D-8E1A-8D1AA8F35DF4}"/>
    <cellStyle name="표준 3" xfId="5" xr:uid="{00000000-0005-0000-0000-000009000000}"/>
    <cellStyle name="표준 4" xfId="6" xr:uid="{00000000-0005-0000-0000-00000A000000}"/>
    <cellStyle name="표준 5" xfId="7" xr:uid="{00000000-0005-0000-0000-00000B000000}"/>
    <cellStyle name="표준 5 2" xfId="13" xr:uid="{00000000-0005-0000-0000-00000C000000}"/>
    <cellStyle name="표준 5 3" xfId="15" xr:uid="{00000000-0005-0000-0000-00000D000000}"/>
    <cellStyle name="표준 6" xfId="12" xr:uid="{00000000-0005-0000-0000-00000E000000}"/>
    <cellStyle name="표준 7" xfId="14" xr:uid="{00000000-0005-0000-0000-00000F000000}"/>
    <cellStyle name="표준 8" xfId="16" xr:uid="{CA607BC5-3DE6-44AF-A6F9-C94636CE33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546"/>
  <sheetViews>
    <sheetView workbookViewId="0">
      <selection activeCell="A3" sqref="A3:G3"/>
    </sheetView>
  </sheetViews>
  <sheetFormatPr defaultRowHeight="13.5"/>
  <cols>
    <col min="1" max="1" width="3.77734375" style="1" customWidth="1"/>
    <col min="2" max="2" width="13.88671875" style="1" customWidth="1"/>
    <col min="3" max="3" width="14.33203125" style="1" customWidth="1"/>
    <col min="4" max="4" width="13.6640625" style="1" customWidth="1"/>
    <col min="5" max="5" width="13.44140625" style="12" customWidth="1"/>
    <col min="6" max="6" width="14.5546875" style="12" customWidth="1"/>
    <col min="7" max="7" width="13.5546875" style="1" customWidth="1"/>
    <col min="8" max="8" width="3.5546875" style="1" customWidth="1"/>
    <col min="9" max="16384" width="8.88671875" style="1"/>
  </cols>
  <sheetData>
    <row r="1" spans="1:8" s="53" customFormat="1" ht="24.75" customHeight="1" thickBot="1">
      <c r="A1" s="227"/>
      <c r="B1" s="227"/>
      <c r="C1" s="227"/>
      <c r="D1" s="227"/>
      <c r="E1" s="227"/>
      <c r="F1" s="227"/>
      <c r="G1" s="227"/>
    </row>
    <row r="2" spans="1:8" s="53" customFormat="1" ht="24.75" customHeight="1" thickTop="1">
      <c r="A2" s="228" t="s">
        <v>179</v>
      </c>
      <c r="B2" s="228"/>
      <c r="C2" s="228"/>
      <c r="D2" s="228"/>
      <c r="E2" s="228"/>
      <c r="F2" s="228"/>
      <c r="G2" s="228"/>
    </row>
    <row r="3" spans="1:8" s="53" customFormat="1" ht="30" customHeight="1" thickBot="1">
      <c r="A3" s="242" t="s">
        <v>242</v>
      </c>
      <c r="B3" s="242"/>
      <c r="C3" s="242"/>
      <c r="D3" s="242"/>
      <c r="E3" s="242"/>
      <c r="F3" s="242"/>
      <c r="G3" s="242"/>
    </row>
    <row r="4" spans="1:8" s="53" customFormat="1" ht="32.25" customHeight="1" thickTop="1">
      <c r="E4" s="54"/>
      <c r="F4" s="54"/>
    </row>
    <row r="5" spans="1:8" s="53" customFormat="1" ht="21.75" customHeight="1">
      <c r="A5" s="243" t="s">
        <v>21</v>
      </c>
      <c r="B5" s="243"/>
      <c r="C5" s="243"/>
      <c r="D5" s="243"/>
      <c r="E5" s="243"/>
      <c r="F5" s="243"/>
      <c r="G5" s="243"/>
      <c r="H5" s="55"/>
    </row>
    <row r="6" spans="1:8" s="53" customFormat="1" ht="22.5" customHeight="1">
      <c r="A6" s="52"/>
      <c r="E6" s="54"/>
      <c r="F6" s="54"/>
    </row>
    <row r="7" spans="1:8" s="55" customFormat="1" ht="22.5" customHeight="1">
      <c r="A7" s="56" t="s">
        <v>83</v>
      </c>
      <c r="E7" s="57"/>
      <c r="F7" s="57"/>
    </row>
    <row r="8" spans="1:8" ht="22.5" customHeight="1">
      <c r="A8" s="2"/>
      <c r="B8" s="2"/>
      <c r="C8" s="2"/>
      <c r="D8" s="2"/>
      <c r="E8" s="10"/>
      <c r="F8" s="10"/>
    </row>
    <row r="9" spans="1:8" s="3" customFormat="1" ht="21" customHeight="1">
      <c r="B9" s="9"/>
      <c r="C9" s="9" t="s">
        <v>1</v>
      </c>
      <c r="D9" s="27">
        <v>637249807</v>
      </c>
      <c r="E9" s="28" t="s">
        <v>2</v>
      </c>
      <c r="F9" s="28"/>
    </row>
    <row r="10" spans="1:8" s="3" customFormat="1" ht="21" customHeight="1">
      <c r="B10" s="9"/>
      <c r="C10" s="9" t="s">
        <v>3</v>
      </c>
      <c r="D10" s="27">
        <v>633899754</v>
      </c>
      <c r="E10" s="28" t="s">
        <v>4</v>
      </c>
      <c r="F10" s="28"/>
    </row>
    <row r="11" spans="1:8" s="3" customFormat="1" ht="21" customHeight="1">
      <c r="B11" s="26"/>
      <c r="C11" s="26"/>
      <c r="D11" s="9"/>
      <c r="E11" s="28"/>
      <c r="F11" s="28"/>
    </row>
    <row r="12" spans="1:8" s="3" customFormat="1" ht="21" customHeight="1">
      <c r="B12" s="9"/>
      <c r="C12" s="9" t="s">
        <v>5</v>
      </c>
      <c r="D12" s="27">
        <v>637249807</v>
      </c>
      <c r="E12" s="28" t="s">
        <v>6</v>
      </c>
      <c r="F12" s="28"/>
    </row>
    <row r="13" spans="1:8" s="3" customFormat="1" ht="21" customHeight="1">
      <c r="B13" s="9"/>
      <c r="C13" s="9" t="s">
        <v>7</v>
      </c>
      <c r="D13" s="27">
        <v>536054734</v>
      </c>
      <c r="E13" s="28" t="s">
        <v>8</v>
      </c>
      <c r="F13" s="28"/>
    </row>
    <row r="14" spans="1:8" s="3" customFormat="1" ht="21" customHeight="1">
      <c r="B14" s="26"/>
      <c r="C14" s="26"/>
      <c r="D14" s="9"/>
      <c r="E14" s="28"/>
      <c r="F14" s="28"/>
    </row>
    <row r="15" spans="1:8" s="3" customFormat="1" ht="21" customHeight="1">
      <c r="B15" s="9"/>
      <c r="C15" s="9" t="s">
        <v>9</v>
      </c>
      <c r="D15" s="27">
        <f>D10-D13</f>
        <v>97845020</v>
      </c>
      <c r="E15" s="28" t="s">
        <v>10</v>
      </c>
      <c r="F15" s="28"/>
    </row>
    <row r="16" spans="1:8" s="3" customFormat="1" ht="21" customHeight="1">
      <c r="B16" s="9"/>
      <c r="C16" s="9" t="s">
        <v>11</v>
      </c>
      <c r="D16" s="29">
        <v>0</v>
      </c>
      <c r="E16" s="28" t="s">
        <v>12</v>
      </c>
      <c r="F16" s="28"/>
    </row>
    <row r="17" spans="1:8" s="3" customFormat="1" ht="21" customHeight="1">
      <c r="B17" s="9"/>
      <c r="C17" s="9" t="s">
        <v>13</v>
      </c>
      <c r="D17" s="27">
        <f>D15-D16</f>
        <v>97845020</v>
      </c>
      <c r="E17" s="28" t="s">
        <v>8</v>
      </c>
      <c r="F17" s="28"/>
    </row>
    <row r="18" spans="1:8" ht="21" customHeight="1">
      <c r="A18" s="2"/>
      <c r="B18" s="5"/>
      <c r="C18" s="5"/>
      <c r="D18" s="6"/>
      <c r="E18" s="11"/>
      <c r="F18" s="11"/>
    </row>
    <row r="19" spans="1:8" s="53" customFormat="1" ht="30.75" customHeight="1" thickBot="1">
      <c r="C19" s="244" t="s">
        <v>22</v>
      </c>
      <c r="D19" s="244"/>
      <c r="E19" s="219"/>
      <c r="F19" s="219"/>
      <c r="G19" s="218" t="s">
        <v>23</v>
      </c>
    </row>
    <row r="20" spans="1:8" s="7" customFormat="1" ht="27.75" customHeight="1">
      <c r="A20" s="214"/>
      <c r="B20" s="245" t="s">
        <v>24</v>
      </c>
      <c r="C20" s="245"/>
      <c r="D20" s="246"/>
      <c r="E20" s="247" t="s">
        <v>25</v>
      </c>
      <c r="F20" s="248"/>
      <c r="G20" s="249"/>
    </row>
    <row r="21" spans="1:8" ht="27.75" customHeight="1">
      <c r="A21" s="215"/>
      <c r="B21" s="240" t="s">
        <v>26</v>
      </c>
      <c r="C21" s="239"/>
      <c r="D21" s="33" t="s">
        <v>27</v>
      </c>
      <c r="E21" s="238" t="s">
        <v>28</v>
      </c>
      <c r="F21" s="239"/>
      <c r="G21" s="217" t="s">
        <v>29</v>
      </c>
      <c r="H21" s="12"/>
    </row>
    <row r="22" spans="1:8" ht="27.75" customHeight="1">
      <c r="A22" s="215"/>
      <c r="B22" s="241" t="s">
        <v>30</v>
      </c>
      <c r="C22" s="230"/>
      <c r="D22" s="222">
        <f>SUM(D23:D36)</f>
        <v>633899754</v>
      </c>
      <c r="E22" s="229" t="s">
        <v>30</v>
      </c>
      <c r="F22" s="230"/>
      <c r="G22" s="222">
        <f>SUM(G23:G36)</f>
        <v>633899754</v>
      </c>
    </row>
    <row r="23" spans="1:8" ht="27.75" customHeight="1">
      <c r="A23" s="215"/>
      <c r="B23" s="232" t="s">
        <v>234</v>
      </c>
      <c r="C23" s="31" t="s">
        <v>206</v>
      </c>
      <c r="D23" s="31">
        <v>92283500</v>
      </c>
      <c r="E23" s="224" t="s">
        <v>241</v>
      </c>
      <c r="F23" s="31" t="s">
        <v>31</v>
      </c>
      <c r="G23" s="220">
        <v>413762070</v>
      </c>
    </row>
    <row r="24" spans="1:8" ht="27.75" customHeight="1">
      <c r="A24" s="215"/>
      <c r="B24" s="233"/>
      <c r="C24" s="31" t="s">
        <v>240</v>
      </c>
      <c r="D24" s="31">
        <v>3300000</v>
      </c>
      <c r="E24" s="225"/>
      <c r="F24" s="31" t="s">
        <v>33</v>
      </c>
      <c r="G24" s="220">
        <v>4524500</v>
      </c>
    </row>
    <row r="25" spans="1:8" ht="27.75" customHeight="1">
      <c r="A25" s="215"/>
      <c r="B25" s="232" t="s">
        <v>197</v>
      </c>
      <c r="C25" s="31" t="s">
        <v>235</v>
      </c>
      <c r="D25" s="31">
        <v>38187850</v>
      </c>
      <c r="E25" s="231"/>
      <c r="F25" s="31" t="s">
        <v>32</v>
      </c>
      <c r="G25" s="220">
        <v>45550850</v>
      </c>
    </row>
    <row r="26" spans="1:8" ht="27.75" customHeight="1">
      <c r="A26" s="215"/>
      <c r="B26" s="233"/>
      <c r="C26" s="31" t="s">
        <v>236</v>
      </c>
      <c r="D26" s="31">
        <v>40921650</v>
      </c>
      <c r="E26" s="31" t="s">
        <v>36</v>
      </c>
      <c r="F26" s="31" t="s">
        <v>196</v>
      </c>
      <c r="G26" s="220">
        <v>7612540</v>
      </c>
    </row>
    <row r="27" spans="1:8" ht="27.75" customHeight="1">
      <c r="A27" s="215"/>
      <c r="B27" s="232" t="s">
        <v>171</v>
      </c>
      <c r="C27" s="31" t="s">
        <v>170</v>
      </c>
      <c r="D27" s="223">
        <v>268243480</v>
      </c>
      <c r="E27" s="224" t="s">
        <v>238</v>
      </c>
      <c r="F27" s="31" t="s">
        <v>239</v>
      </c>
      <c r="G27" s="220">
        <v>49272700</v>
      </c>
    </row>
    <row r="28" spans="1:8" ht="27.75" customHeight="1">
      <c r="A28" s="215"/>
      <c r="B28" s="233"/>
      <c r="C28" s="31" t="s">
        <v>204</v>
      </c>
      <c r="D28" s="223">
        <v>102406810</v>
      </c>
      <c r="E28" s="231"/>
      <c r="F28" s="31" t="s">
        <v>238</v>
      </c>
      <c r="G28" s="220">
        <v>14721250</v>
      </c>
    </row>
    <row r="29" spans="1:8" ht="27.75" customHeight="1">
      <c r="A29" s="215"/>
      <c r="B29" s="232" t="s">
        <v>233</v>
      </c>
      <c r="C29" s="31" t="s">
        <v>93</v>
      </c>
      <c r="D29" s="31">
        <v>0</v>
      </c>
      <c r="E29" s="31" t="s">
        <v>198</v>
      </c>
      <c r="F29" s="31" t="s">
        <v>227</v>
      </c>
      <c r="G29" s="220">
        <v>10824</v>
      </c>
    </row>
    <row r="30" spans="1:8" ht="27.75" customHeight="1">
      <c r="A30" s="215"/>
      <c r="B30" s="233"/>
      <c r="C30" s="31" t="s">
        <v>95</v>
      </c>
      <c r="D30" s="31">
        <v>1000000</v>
      </c>
      <c r="E30" s="224" t="s">
        <v>230</v>
      </c>
      <c r="F30" s="31" t="s">
        <v>228</v>
      </c>
      <c r="G30" s="220">
        <v>360000</v>
      </c>
    </row>
    <row r="31" spans="1:8" ht="27.75" customHeight="1">
      <c r="A31" s="215"/>
      <c r="B31" s="234" t="s">
        <v>37</v>
      </c>
      <c r="C31" s="235"/>
      <c r="D31" s="209">
        <v>8361927</v>
      </c>
      <c r="E31" s="231"/>
      <c r="F31" s="31" t="s">
        <v>229</v>
      </c>
      <c r="G31" s="220">
        <v>240000</v>
      </c>
    </row>
    <row r="32" spans="1:8" ht="27.75" customHeight="1">
      <c r="A32" s="215"/>
      <c r="B32" s="232" t="s">
        <v>39</v>
      </c>
      <c r="C32" s="31" t="s">
        <v>171</v>
      </c>
      <c r="D32" s="31">
        <v>62340848</v>
      </c>
      <c r="E32" s="224" t="s">
        <v>39</v>
      </c>
      <c r="F32" s="31" t="s">
        <v>171</v>
      </c>
      <c r="G32" s="220">
        <v>80115719</v>
      </c>
    </row>
    <row r="33" spans="2:7" ht="27.75" customHeight="1">
      <c r="B33" s="236"/>
      <c r="C33" s="31" t="s">
        <v>235</v>
      </c>
      <c r="D33" s="31">
        <v>5162042</v>
      </c>
      <c r="E33" s="225"/>
      <c r="F33" s="31" t="s">
        <v>235</v>
      </c>
      <c r="G33" s="220">
        <v>9478888</v>
      </c>
    </row>
    <row r="34" spans="2:7" ht="27.75" customHeight="1">
      <c r="B34" s="236"/>
      <c r="C34" s="31" t="s">
        <v>236</v>
      </c>
      <c r="D34" s="31">
        <v>96692</v>
      </c>
      <c r="E34" s="225"/>
      <c r="F34" s="31" t="s">
        <v>236</v>
      </c>
      <c r="G34" s="220">
        <v>0</v>
      </c>
    </row>
    <row r="35" spans="2:7" ht="27.75" customHeight="1">
      <c r="B35" s="236"/>
      <c r="C35" s="31" t="s">
        <v>237</v>
      </c>
      <c r="D35" s="31">
        <v>8144198</v>
      </c>
      <c r="E35" s="225"/>
      <c r="F35" s="31" t="s">
        <v>237</v>
      </c>
      <c r="G35" s="220">
        <v>4054700</v>
      </c>
    </row>
    <row r="36" spans="2:7" ht="27.75" customHeight="1" thickBot="1">
      <c r="B36" s="237"/>
      <c r="C36" s="216" t="s">
        <v>34</v>
      </c>
      <c r="D36" s="216">
        <v>3450757</v>
      </c>
      <c r="E36" s="226"/>
      <c r="F36" s="216" t="s">
        <v>34</v>
      </c>
      <c r="G36" s="221">
        <v>4195713</v>
      </c>
    </row>
    <row r="37" spans="2:7" ht="27.75" customHeight="1">
      <c r="B37" s="209"/>
      <c r="C37" s="209"/>
      <c r="D37" s="32"/>
      <c r="E37" s="209"/>
      <c r="F37" s="209"/>
      <c r="G37" s="32"/>
    </row>
    <row r="38" spans="2:7" ht="27.75" customHeight="1">
      <c r="B38" s="209"/>
      <c r="C38" s="209"/>
      <c r="D38" s="32"/>
      <c r="E38" s="209"/>
      <c r="F38" s="209"/>
      <c r="G38" s="32"/>
    </row>
    <row r="39" spans="2:7">
      <c r="D39" s="13"/>
      <c r="G39" s="14"/>
    </row>
    <row r="65546" spans="9:10">
      <c r="I65546" s="1">
        <f>SUM(I27:I65545)</f>
        <v>0</v>
      </c>
      <c r="J65546" s="1">
        <f>SUM(J27:J65545)</f>
        <v>0</v>
      </c>
    </row>
  </sheetData>
  <mergeCells count="21">
    <mergeCell ref="A3:G3"/>
    <mergeCell ref="A5:G5"/>
    <mergeCell ref="C19:D19"/>
    <mergeCell ref="B20:D20"/>
    <mergeCell ref="E20:G20"/>
    <mergeCell ref="E32:E36"/>
    <mergeCell ref="A1:G1"/>
    <mergeCell ref="A2:G2"/>
    <mergeCell ref="E22:F22"/>
    <mergeCell ref="E23:E25"/>
    <mergeCell ref="E27:E28"/>
    <mergeCell ref="B23:B24"/>
    <mergeCell ref="B25:B26"/>
    <mergeCell ref="B27:B28"/>
    <mergeCell ref="B29:B30"/>
    <mergeCell ref="B31:C31"/>
    <mergeCell ref="B32:B36"/>
    <mergeCell ref="E30:E31"/>
    <mergeCell ref="E21:F21"/>
    <mergeCell ref="B21:C21"/>
    <mergeCell ref="B22:C22"/>
  </mergeCells>
  <phoneticPr fontId="6" type="noConversion"/>
  <printOptions horizontalCentered="1"/>
  <pageMargins left="0.25" right="0.25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9"/>
  <sheetViews>
    <sheetView topLeftCell="A2" zoomScaleNormal="100" workbookViewId="0">
      <selection sqref="A1:G1"/>
    </sheetView>
  </sheetViews>
  <sheetFormatPr defaultRowHeight="16.5"/>
  <cols>
    <col min="1" max="1" width="9.21875" style="70" customWidth="1"/>
    <col min="2" max="2" width="11.44140625" style="70" customWidth="1"/>
    <col min="3" max="3" width="18.109375" style="70" bestFit="1" customWidth="1"/>
    <col min="4" max="4" width="16" style="70" customWidth="1"/>
    <col min="5" max="5" width="10.33203125" style="70" customWidth="1"/>
    <col min="6" max="6" width="12.6640625" style="92" customWidth="1"/>
    <col min="7" max="7" width="12.109375" style="93" customWidth="1"/>
    <col min="8" max="16384" width="8.88671875" style="70"/>
  </cols>
  <sheetData>
    <row r="1" spans="1:11" ht="48.75" customHeight="1">
      <c r="A1" s="316" t="s">
        <v>108</v>
      </c>
      <c r="B1" s="316"/>
      <c r="C1" s="316"/>
      <c r="D1" s="316"/>
      <c r="E1" s="316"/>
      <c r="F1" s="316"/>
      <c r="G1" s="316"/>
    </row>
    <row r="2" spans="1:11" ht="22.5" customHeight="1" thickBot="1">
      <c r="A2" s="161" t="s">
        <v>247</v>
      </c>
      <c r="B2" s="71"/>
      <c r="C2" s="71"/>
      <c r="D2" s="71"/>
      <c r="E2" s="71"/>
      <c r="F2" s="72"/>
      <c r="G2" s="74" t="s">
        <v>100</v>
      </c>
    </row>
    <row r="3" spans="1:11" ht="22.5" customHeight="1">
      <c r="A3" s="75" t="s">
        <v>109</v>
      </c>
      <c r="B3" s="94" t="s">
        <v>110</v>
      </c>
      <c r="C3" s="76" t="s">
        <v>111</v>
      </c>
      <c r="D3" s="76" t="s">
        <v>103</v>
      </c>
      <c r="E3" s="95" t="s">
        <v>112</v>
      </c>
      <c r="F3" s="317" t="s">
        <v>113</v>
      </c>
      <c r="G3" s="328"/>
    </row>
    <row r="4" spans="1:11" ht="23.25" customHeight="1">
      <c r="A4" s="210">
        <v>45714</v>
      </c>
      <c r="B4" s="97" t="s">
        <v>205</v>
      </c>
      <c r="C4" s="82" t="s">
        <v>206</v>
      </c>
      <c r="D4" s="98">
        <v>23000000</v>
      </c>
      <c r="E4" s="99" t="s">
        <v>207</v>
      </c>
      <c r="F4" s="331" t="s">
        <v>248</v>
      </c>
      <c r="G4" s="332"/>
    </row>
    <row r="5" spans="1:11" ht="22.5" customHeight="1">
      <c r="A5" s="210">
        <v>45755</v>
      </c>
      <c r="B5" s="97" t="s">
        <v>205</v>
      </c>
      <c r="C5" s="82" t="s">
        <v>206</v>
      </c>
      <c r="D5" s="98">
        <v>1650000</v>
      </c>
      <c r="E5" s="99" t="s">
        <v>207</v>
      </c>
      <c r="F5" s="326" t="s">
        <v>249</v>
      </c>
      <c r="G5" s="333"/>
    </row>
    <row r="6" spans="1:11" ht="22.5" customHeight="1">
      <c r="A6" s="210">
        <v>45771</v>
      </c>
      <c r="B6" s="97" t="s">
        <v>205</v>
      </c>
      <c r="C6" s="82" t="s">
        <v>206</v>
      </c>
      <c r="D6" s="98">
        <v>23000000</v>
      </c>
      <c r="E6" s="99" t="s">
        <v>207</v>
      </c>
      <c r="F6" s="331" t="s">
        <v>250</v>
      </c>
      <c r="G6" s="332"/>
    </row>
    <row r="7" spans="1:11" ht="22.5" customHeight="1">
      <c r="A7" s="210">
        <v>45867</v>
      </c>
      <c r="B7" s="97" t="s">
        <v>205</v>
      </c>
      <c r="C7" s="82" t="s">
        <v>206</v>
      </c>
      <c r="D7" s="98">
        <v>23000000</v>
      </c>
      <c r="E7" s="99" t="s">
        <v>207</v>
      </c>
      <c r="F7" s="326" t="s">
        <v>251</v>
      </c>
      <c r="G7" s="333"/>
    </row>
    <row r="8" spans="1:11" ht="22.5" customHeight="1">
      <c r="A8" s="210">
        <v>45918</v>
      </c>
      <c r="B8" s="97" t="s">
        <v>205</v>
      </c>
      <c r="C8" s="82" t="s">
        <v>206</v>
      </c>
      <c r="D8" s="98">
        <v>1650000</v>
      </c>
      <c r="E8" s="99" t="s">
        <v>207</v>
      </c>
      <c r="F8" s="326" t="s">
        <v>252</v>
      </c>
      <c r="G8" s="333"/>
    </row>
    <row r="9" spans="1:11" ht="22.5" customHeight="1">
      <c r="A9" s="210">
        <v>45953</v>
      </c>
      <c r="B9" s="97" t="s">
        <v>205</v>
      </c>
      <c r="C9" s="82" t="s">
        <v>206</v>
      </c>
      <c r="D9" s="98">
        <v>23000000</v>
      </c>
      <c r="E9" s="99" t="s">
        <v>207</v>
      </c>
      <c r="F9" s="326" t="s">
        <v>253</v>
      </c>
      <c r="G9" s="333"/>
    </row>
    <row r="10" spans="1:11" ht="22.5" customHeight="1">
      <c r="A10" s="210">
        <v>46006</v>
      </c>
      <c r="B10" s="97" t="s">
        <v>205</v>
      </c>
      <c r="C10" s="82" t="s">
        <v>206</v>
      </c>
      <c r="D10" s="98">
        <v>283500</v>
      </c>
      <c r="E10" s="99" t="s">
        <v>207</v>
      </c>
      <c r="F10" s="326" t="s">
        <v>254</v>
      </c>
      <c r="G10" s="333"/>
    </row>
    <row r="11" spans="1:11" ht="22.5" customHeight="1" thickBot="1">
      <c r="A11" s="319" t="s">
        <v>106</v>
      </c>
      <c r="B11" s="329"/>
      <c r="C11" s="320"/>
      <c r="D11" s="83">
        <f>SUM(D4:D10)</f>
        <v>95583500</v>
      </c>
      <c r="E11" s="100"/>
      <c r="F11" s="84"/>
      <c r="G11" s="101"/>
    </row>
    <row r="12" spans="1:11" s="71" customFormat="1" ht="22.5" customHeight="1" thickTop="1" thickBot="1">
      <c r="A12" s="321" t="s">
        <v>107</v>
      </c>
      <c r="B12" s="330"/>
      <c r="C12" s="322"/>
      <c r="D12" s="87">
        <f>D11</f>
        <v>95583500</v>
      </c>
      <c r="E12" s="102"/>
      <c r="F12" s="88"/>
      <c r="G12" s="103"/>
      <c r="I12" s="70"/>
      <c r="J12" s="70"/>
      <c r="K12" s="91"/>
    </row>
    <row r="13" spans="1:11" ht="22.5" customHeight="1"/>
    <row r="14" spans="1:11" ht="22.5" customHeight="1"/>
    <row r="15" spans="1:11" ht="22.5" customHeight="1"/>
    <row r="16" spans="1:11" ht="22.5" customHeight="1"/>
    <row r="17" ht="22.5" customHeight="1"/>
    <row r="18" ht="22.5" customHeight="1"/>
    <row r="19" ht="22.5" customHeight="1"/>
  </sheetData>
  <mergeCells count="11">
    <mergeCell ref="A1:G1"/>
    <mergeCell ref="F3:G3"/>
    <mergeCell ref="A11:C11"/>
    <mergeCell ref="A12:C12"/>
    <mergeCell ref="F4:G4"/>
    <mergeCell ref="F5:G5"/>
    <mergeCell ref="F6:G6"/>
    <mergeCell ref="F8:G8"/>
    <mergeCell ref="F7:G7"/>
    <mergeCell ref="F9:G9"/>
    <mergeCell ref="F10:G10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84" firstPageNumber="16" fitToHeight="0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tabSelected="1" zoomScaleNormal="100" workbookViewId="0">
      <selection activeCell="K5" sqref="K5"/>
    </sheetView>
  </sheetViews>
  <sheetFormatPr defaultRowHeight="16.5"/>
  <cols>
    <col min="1" max="1" width="17.88671875" style="70" customWidth="1"/>
    <col min="2" max="2" width="12.109375" style="70" customWidth="1"/>
    <col min="3" max="3" width="18.88671875" style="70" customWidth="1"/>
    <col min="4" max="4" width="12.109375" style="114" customWidth="1"/>
    <col min="5" max="5" width="14.21875" style="70" customWidth="1"/>
    <col min="6" max="16384" width="8.88671875" style="70"/>
  </cols>
  <sheetData>
    <row r="1" spans="1:11" ht="48.75" customHeight="1">
      <c r="A1" s="316" t="s">
        <v>114</v>
      </c>
      <c r="B1" s="316"/>
      <c r="C1" s="316"/>
      <c r="D1" s="316"/>
      <c r="E1" s="316"/>
    </row>
    <row r="2" spans="1:11" ht="22.5" customHeight="1" thickBot="1">
      <c r="A2" s="161" t="s">
        <v>247</v>
      </c>
      <c r="B2" s="71"/>
      <c r="C2" s="71"/>
      <c r="D2" s="104"/>
      <c r="E2" s="74" t="s">
        <v>100</v>
      </c>
    </row>
    <row r="3" spans="1:11" ht="22.5" customHeight="1">
      <c r="A3" s="75" t="s">
        <v>115</v>
      </c>
      <c r="B3" s="76" t="s">
        <v>103</v>
      </c>
      <c r="C3" s="317" t="s">
        <v>104</v>
      </c>
      <c r="D3" s="338"/>
      <c r="E3" s="77" t="s">
        <v>105</v>
      </c>
      <c r="F3" s="211"/>
    </row>
    <row r="4" spans="1:11" s="108" customFormat="1" ht="162.75" customHeight="1">
      <c r="A4" s="105" t="s">
        <v>208</v>
      </c>
      <c r="B4" s="106">
        <v>302819510</v>
      </c>
      <c r="C4" s="339" t="s">
        <v>255</v>
      </c>
      <c r="D4" s="340"/>
      <c r="E4" s="107"/>
      <c r="F4" s="212"/>
    </row>
    <row r="5" spans="1:11" s="108" customFormat="1" ht="152.25" customHeight="1">
      <c r="A5" s="105" t="s">
        <v>209</v>
      </c>
      <c r="B5" s="106">
        <v>52684730</v>
      </c>
      <c r="C5" s="341" t="s">
        <v>256</v>
      </c>
      <c r="D5" s="342"/>
      <c r="E5" s="107"/>
      <c r="F5" s="212"/>
    </row>
    <row r="6" spans="1:11" ht="24" customHeight="1">
      <c r="A6" s="78" t="s">
        <v>210</v>
      </c>
      <c r="B6" s="80">
        <v>29863350</v>
      </c>
      <c r="C6" s="343"/>
      <c r="D6" s="344"/>
      <c r="E6" s="109"/>
      <c r="F6" s="211"/>
    </row>
    <row r="7" spans="1:11" ht="22.5" customHeight="1">
      <c r="A7" s="96" t="s">
        <v>211</v>
      </c>
      <c r="B7" s="98">
        <v>28394480</v>
      </c>
      <c r="C7" s="334"/>
      <c r="D7" s="335"/>
      <c r="E7" s="109"/>
    </row>
    <row r="8" spans="1:11" s="71" customFormat="1" ht="22.5" customHeight="1" thickBot="1">
      <c r="A8" s="111" t="s">
        <v>106</v>
      </c>
      <c r="B8" s="112">
        <f>SUM(B4:B7)</f>
        <v>413762070</v>
      </c>
      <c r="C8" s="336"/>
      <c r="D8" s="337"/>
      <c r="E8" s="113"/>
      <c r="G8" s="70"/>
      <c r="H8" s="70"/>
      <c r="I8" s="70"/>
      <c r="J8" s="70"/>
      <c r="K8" s="70"/>
    </row>
    <row r="9" spans="1:11" ht="22.5" customHeight="1"/>
    <row r="10" spans="1:11" ht="22.5" customHeight="1"/>
    <row r="11" spans="1:11" ht="22.5" customHeight="1"/>
    <row r="12" spans="1:11" ht="22.5" customHeight="1"/>
    <row r="13" spans="1:11" ht="22.5" customHeight="1"/>
    <row r="14" spans="1:11" ht="22.5" customHeight="1"/>
    <row r="15" spans="1:11" ht="22.5" customHeight="1"/>
  </sheetData>
  <mergeCells count="7">
    <mergeCell ref="C7:D7"/>
    <mergeCell ref="C8:D8"/>
    <mergeCell ref="A1:E1"/>
    <mergeCell ref="C3:D3"/>
    <mergeCell ref="C4:D4"/>
    <mergeCell ref="C5:D5"/>
    <mergeCell ref="C6:D6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zoomScaleNormal="100" workbookViewId="0">
      <selection sqref="A1:F1"/>
    </sheetView>
  </sheetViews>
  <sheetFormatPr defaultRowHeight="16.5"/>
  <cols>
    <col min="1" max="1" width="11.44140625" style="70" customWidth="1"/>
    <col min="2" max="2" width="18.109375" style="70" bestFit="1" customWidth="1"/>
    <col min="3" max="3" width="15.44140625" style="70" customWidth="1"/>
    <col min="4" max="4" width="12.6640625" style="92" customWidth="1"/>
    <col min="5" max="5" width="14.44140625" style="93" customWidth="1"/>
    <col min="6" max="6" width="12.109375" style="70" customWidth="1"/>
    <col min="7" max="16384" width="8.88671875" style="70"/>
  </cols>
  <sheetData>
    <row r="1" spans="1:10" ht="48.75" customHeight="1">
      <c r="A1" s="316" t="s">
        <v>116</v>
      </c>
      <c r="B1" s="316"/>
      <c r="C1" s="316"/>
      <c r="D1" s="316"/>
      <c r="E1" s="316"/>
      <c r="F1" s="316"/>
    </row>
    <row r="2" spans="1:10" ht="22.5" customHeight="1" thickBot="1">
      <c r="A2" s="161" t="s">
        <v>247</v>
      </c>
      <c r="B2" s="71"/>
      <c r="C2" s="71"/>
      <c r="D2" s="72"/>
      <c r="E2" s="73"/>
      <c r="F2" s="74" t="s">
        <v>100</v>
      </c>
    </row>
    <row r="3" spans="1:10" ht="22.5" customHeight="1">
      <c r="A3" s="75" t="s">
        <v>115</v>
      </c>
      <c r="B3" s="76" t="s">
        <v>102</v>
      </c>
      <c r="C3" s="76" t="s">
        <v>103</v>
      </c>
      <c r="D3" s="317" t="s">
        <v>104</v>
      </c>
      <c r="E3" s="318"/>
      <c r="F3" s="77" t="s">
        <v>105</v>
      </c>
    </row>
    <row r="4" spans="1:10" ht="78.75" customHeight="1">
      <c r="A4" s="325" t="s">
        <v>212</v>
      </c>
      <c r="B4" s="82" t="s">
        <v>213</v>
      </c>
      <c r="C4" s="98">
        <v>49272700</v>
      </c>
      <c r="D4" s="346" t="s">
        <v>257</v>
      </c>
      <c r="E4" s="347"/>
      <c r="F4" s="81"/>
    </row>
    <row r="5" spans="1:10" ht="22.5" customHeight="1">
      <c r="A5" s="345"/>
      <c r="B5" s="82" t="s">
        <v>214</v>
      </c>
      <c r="C5" s="98">
        <v>14721250</v>
      </c>
      <c r="D5" s="348" t="s">
        <v>258</v>
      </c>
      <c r="E5" s="349"/>
      <c r="F5" s="81"/>
    </row>
    <row r="6" spans="1:10" ht="22.5" customHeight="1" thickBot="1">
      <c r="A6" s="319" t="s">
        <v>106</v>
      </c>
      <c r="B6" s="320"/>
      <c r="C6" s="83">
        <f>SUM(C4:C5)</f>
        <v>63993950</v>
      </c>
      <c r="D6" s="84"/>
      <c r="E6" s="85"/>
      <c r="F6" s="86"/>
    </row>
    <row r="7" spans="1:10" s="71" customFormat="1" ht="22.5" customHeight="1" thickTop="1" thickBot="1">
      <c r="A7" s="321" t="s">
        <v>107</v>
      </c>
      <c r="B7" s="322"/>
      <c r="C7" s="87">
        <f>C6</f>
        <v>63993950</v>
      </c>
      <c r="D7" s="88"/>
      <c r="E7" s="89"/>
      <c r="F7" s="90"/>
      <c r="H7" s="70"/>
      <c r="I7" s="70"/>
      <c r="J7" s="91"/>
    </row>
    <row r="8" spans="1:10" ht="22.5" customHeight="1"/>
    <row r="9" spans="1:10" ht="22.5" customHeight="1"/>
    <row r="10" spans="1:10" ht="22.5" customHeight="1"/>
    <row r="11" spans="1:10" ht="22.5" customHeight="1"/>
    <row r="12" spans="1:10" ht="22.5" customHeight="1"/>
    <row r="13" spans="1:10" ht="22.5" customHeight="1"/>
    <row r="14" spans="1:10" ht="22.5" customHeight="1"/>
  </sheetData>
  <mergeCells count="7">
    <mergeCell ref="A7:B7"/>
    <mergeCell ref="A1:F1"/>
    <mergeCell ref="D3:E3"/>
    <mergeCell ref="A4:A5"/>
    <mergeCell ref="A6:B6"/>
    <mergeCell ref="D4:E4"/>
    <mergeCell ref="D5:E5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zoomScaleNormal="100" workbookViewId="0">
      <selection activeCell="J14" sqref="J14"/>
    </sheetView>
  </sheetViews>
  <sheetFormatPr defaultRowHeight="16.5"/>
  <cols>
    <col min="1" max="1" width="11.44140625" style="70" customWidth="1"/>
    <col min="2" max="2" width="11.6640625" style="70" bestFit="1" customWidth="1"/>
    <col min="3" max="3" width="16" style="70" customWidth="1"/>
    <col min="4" max="4" width="21.109375" style="92" bestFit="1" customWidth="1"/>
    <col min="5" max="5" width="10" style="118" customWidth="1"/>
    <col min="6" max="6" width="9.6640625" style="70" customWidth="1"/>
    <col min="7" max="16384" width="8.88671875" style="70"/>
  </cols>
  <sheetData>
    <row r="1" spans="1:6" ht="48.75" customHeight="1">
      <c r="A1" s="316" t="s">
        <v>117</v>
      </c>
      <c r="B1" s="316"/>
      <c r="C1" s="316"/>
      <c r="D1" s="316"/>
      <c r="E1" s="316"/>
      <c r="F1" s="316"/>
    </row>
    <row r="2" spans="1:6" ht="22.5" customHeight="1" thickBot="1">
      <c r="A2" s="161" t="s">
        <v>247</v>
      </c>
      <c r="B2" s="71"/>
      <c r="C2" s="71"/>
      <c r="D2" s="72"/>
      <c r="E2" s="74"/>
      <c r="F2" s="74" t="s">
        <v>100</v>
      </c>
    </row>
    <row r="3" spans="1:6" ht="22.5" customHeight="1">
      <c r="A3" s="75" t="s">
        <v>115</v>
      </c>
      <c r="B3" s="76" t="s">
        <v>102</v>
      </c>
      <c r="C3" s="76" t="s">
        <v>103</v>
      </c>
      <c r="D3" s="317" t="s">
        <v>104</v>
      </c>
      <c r="E3" s="318"/>
      <c r="F3" s="77" t="s">
        <v>105</v>
      </c>
    </row>
    <row r="4" spans="1:6" ht="22.5" customHeight="1">
      <c r="A4" s="325" t="s">
        <v>215</v>
      </c>
      <c r="B4" s="213" t="s">
        <v>216</v>
      </c>
      <c r="C4" s="98">
        <v>1909800</v>
      </c>
      <c r="D4" s="348" t="s">
        <v>259</v>
      </c>
      <c r="E4" s="349"/>
      <c r="F4" s="81"/>
    </row>
    <row r="5" spans="1:6" ht="30" customHeight="1">
      <c r="A5" s="324"/>
      <c r="B5" s="213" t="s">
        <v>217</v>
      </c>
      <c r="C5" s="98">
        <v>2614700</v>
      </c>
      <c r="D5" s="346" t="s">
        <v>260</v>
      </c>
      <c r="E5" s="349"/>
      <c r="F5" s="81"/>
    </row>
    <row r="6" spans="1:6" ht="34.5" customHeight="1">
      <c r="A6" s="345" t="s">
        <v>213</v>
      </c>
      <c r="B6" s="213" t="s">
        <v>218</v>
      </c>
      <c r="C6" s="98">
        <v>12065456</v>
      </c>
      <c r="D6" s="346" t="s">
        <v>263</v>
      </c>
      <c r="E6" s="349"/>
      <c r="F6" s="81"/>
    </row>
    <row r="7" spans="1:6" ht="43.5" customHeight="1">
      <c r="A7" s="345"/>
      <c r="B7" s="213" t="s">
        <v>219</v>
      </c>
      <c r="C7" s="98">
        <v>11221074</v>
      </c>
      <c r="D7" s="346" t="s">
        <v>266</v>
      </c>
      <c r="E7" s="349"/>
      <c r="F7" s="81"/>
    </row>
    <row r="8" spans="1:6" ht="22.5" customHeight="1">
      <c r="A8" s="345"/>
      <c r="B8" s="213" t="s">
        <v>220</v>
      </c>
      <c r="C8" s="98">
        <v>6103880</v>
      </c>
      <c r="D8" s="348" t="s">
        <v>262</v>
      </c>
      <c r="E8" s="349"/>
      <c r="F8" s="81"/>
    </row>
    <row r="9" spans="1:6" ht="61.5" customHeight="1">
      <c r="A9" s="324"/>
      <c r="B9" s="213" t="s">
        <v>221</v>
      </c>
      <c r="C9" s="98">
        <v>16160440</v>
      </c>
      <c r="D9" s="346" t="s">
        <v>264</v>
      </c>
      <c r="E9" s="349"/>
      <c r="F9" s="81"/>
    </row>
    <row r="10" spans="1:6" ht="22.5" customHeight="1">
      <c r="A10" s="325" t="s">
        <v>223</v>
      </c>
      <c r="B10" s="213" t="s">
        <v>222</v>
      </c>
      <c r="C10" s="110">
        <v>400000</v>
      </c>
      <c r="D10" s="348" t="s">
        <v>265</v>
      </c>
      <c r="E10" s="349"/>
      <c r="F10" s="81"/>
    </row>
    <row r="11" spans="1:6" ht="54.75" customHeight="1">
      <c r="A11" s="345"/>
      <c r="B11" s="213" t="s">
        <v>224</v>
      </c>
      <c r="C11" s="98">
        <v>5723140</v>
      </c>
      <c r="D11" s="346" t="s">
        <v>268</v>
      </c>
      <c r="E11" s="349"/>
      <c r="F11" s="81"/>
    </row>
    <row r="12" spans="1:6" ht="43.5" customHeight="1">
      <c r="A12" s="324"/>
      <c r="B12" s="213" t="s">
        <v>225</v>
      </c>
      <c r="C12" s="98">
        <v>1489400</v>
      </c>
      <c r="D12" s="346" t="s">
        <v>267</v>
      </c>
      <c r="E12" s="349"/>
      <c r="F12" s="81"/>
    </row>
    <row r="13" spans="1:6" ht="22.5" customHeight="1">
      <c r="A13" s="325" t="s">
        <v>226</v>
      </c>
      <c r="B13" s="213" t="s">
        <v>226</v>
      </c>
      <c r="C13" s="98">
        <v>0</v>
      </c>
      <c r="D13" s="348"/>
      <c r="E13" s="349"/>
      <c r="F13" s="81"/>
    </row>
    <row r="14" spans="1:6" ht="22.5" customHeight="1">
      <c r="A14" s="324"/>
      <c r="B14" s="213" t="s">
        <v>227</v>
      </c>
      <c r="C14" s="98">
        <v>10824</v>
      </c>
      <c r="D14" s="348" t="s">
        <v>261</v>
      </c>
      <c r="E14" s="349"/>
      <c r="F14" s="81"/>
    </row>
    <row r="15" spans="1:6" ht="22.5" customHeight="1">
      <c r="A15" s="325" t="s">
        <v>230</v>
      </c>
      <c r="B15" s="116" t="s">
        <v>228</v>
      </c>
      <c r="C15" s="110">
        <v>360000</v>
      </c>
      <c r="D15" s="348" t="s">
        <v>231</v>
      </c>
      <c r="E15" s="349"/>
      <c r="F15" s="81"/>
    </row>
    <row r="16" spans="1:6" ht="22.5" customHeight="1">
      <c r="A16" s="324"/>
      <c r="B16" s="213" t="s">
        <v>229</v>
      </c>
      <c r="C16" s="98">
        <v>240000</v>
      </c>
      <c r="D16" s="348" t="s">
        <v>232</v>
      </c>
      <c r="E16" s="349"/>
      <c r="F16" s="81"/>
    </row>
    <row r="17" spans="1:9" ht="22.5" customHeight="1" thickBot="1">
      <c r="A17" s="350" t="s">
        <v>118</v>
      </c>
      <c r="B17" s="351"/>
      <c r="C17" s="83">
        <f>SUM(C4:C16)</f>
        <v>58298714</v>
      </c>
      <c r="D17" s="84"/>
      <c r="E17" s="115"/>
      <c r="F17" s="86"/>
    </row>
    <row r="18" spans="1:9" s="71" customFormat="1" ht="22.5" customHeight="1" thickTop="1" thickBot="1">
      <c r="A18" s="321" t="s">
        <v>119</v>
      </c>
      <c r="B18" s="322"/>
      <c r="C18" s="87">
        <f>C17</f>
        <v>58298714</v>
      </c>
      <c r="D18" s="88"/>
      <c r="E18" s="117"/>
      <c r="F18" s="90"/>
      <c r="G18" s="70"/>
      <c r="H18" s="70"/>
      <c r="I18" s="91"/>
    </row>
    <row r="19" spans="1:9" ht="22.5" customHeight="1"/>
    <row r="20" spans="1:9" ht="22.5" customHeight="1"/>
    <row r="21" spans="1:9" ht="22.5" customHeight="1"/>
    <row r="22" spans="1:9" ht="22.5" customHeight="1"/>
    <row r="23" spans="1:9" ht="22.5" customHeight="1"/>
    <row r="24" spans="1:9" ht="22.5" customHeight="1"/>
    <row r="25" spans="1:9" ht="22.5" customHeight="1"/>
  </sheetData>
  <mergeCells count="22">
    <mergeCell ref="D16:E16"/>
    <mergeCell ref="D11:E11"/>
    <mergeCell ref="D12:E12"/>
    <mergeCell ref="D13:E13"/>
    <mergeCell ref="D14:E14"/>
    <mergeCell ref="D15:E15"/>
    <mergeCell ref="A17:B17"/>
    <mergeCell ref="A18:B18"/>
    <mergeCell ref="A1:F1"/>
    <mergeCell ref="D3:E3"/>
    <mergeCell ref="A4:A5"/>
    <mergeCell ref="A6:A9"/>
    <mergeCell ref="A10:A12"/>
    <mergeCell ref="A13:A14"/>
    <mergeCell ref="A15:A16"/>
    <mergeCell ref="D4:E4"/>
    <mergeCell ref="D5:E5"/>
    <mergeCell ref="D6:E6"/>
    <mergeCell ref="D7:E7"/>
    <mergeCell ref="D8:E8"/>
    <mergeCell ref="D9:E9"/>
    <mergeCell ref="D10:E10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536"/>
  <sheetViews>
    <sheetView workbookViewId="0">
      <selection activeCell="A2" sqref="A2:D2"/>
    </sheetView>
  </sheetViews>
  <sheetFormatPr defaultRowHeight="13.5"/>
  <cols>
    <col min="1" max="1" width="2.88671875" style="1" customWidth="1"/>
    <col min="2" max="2" width="18.5546875" style="1" customWidth="1"/>
    <col min="3" max="3" width="15" style="1" customWidth="1"/>
    <col min="4" max="4" width="38.5546875" style="1" customWidth="1"/>
    <col min="5" max="5" width="8.88671875" style="1"/>
    <col min="6" max="6" width="11.5546875" style="1" bestFit="1" customWidth="1"/>
    <col min="7" max="8" width="8.88671875" style="1"/>
    <col min="9" max="9" width="11.5546875" style="1" bestFit="1" customWidth="1"/>
    <col min="10" max="16384" width="8.88671875" style="1"/>
  </cols>
  <sheetData>
    <row r="1" spans="1:9" s="53" customFormat="1" ht="33" customHeight="1" thickTop="1">
      <c r="A1" s="228" t="s">
        <v>179</v>
      </c>
      <c r="B1" s="228"/>
      <c r="C1" s="228"/>
      <c r="D1" s="228"/>
    </row>
    <row r="2" spans="1:9" s="53" customFormat="1" ht="42" customHeight="1" thickBot="1">
      <c r="A2" s="242" t="s">
        <v>242</v>
      </c>
      <c r="B2" s="242"/>
      <c r="C2" s="242"/>
      <c r="D2" s="242"/>
    </row>
    <row r="3" spans="1:9" s="53" customFormat="1" ht="15" customHeight="1" thickTop="1"/>
    <row r="4" spans="1:9" s="53" customFormat="1" ht="22.5" customHeight="1">
      <c r="A4" s="243" t="s">
        <v>0</v>
      </c>
      <c r="B4" s="243"/>
      <c r="C4" s="243"/>
      <c r="D4" s="243"/>
    </row>
    <row r="5" spans="1:9" s="53" customFormat="1" ht="16.5">
      <c r="A5" s="52"/>
    </row>
    <row r="6" spans="1:9" s="55" customFormat="1" ht="25.5" customHeight="1">
      <c r="A6" s="56" t="s">
        <v>83</v>
      </c>
    </row>
    <row r="7" spans="1:9" ht="14.25">
      <c r="A7" s="2"/>
      <c r="B7" s="2"/>
      <c r="C7" s="2"/>
      <c r="D7" s="2"/>
    </row>
    <row r="8" spans="1:9" s="3" customFormat="1" ht="21.75" customHeight="1">
      <c r="B8" s="9" t="s">
        <v>1</v>
      </c>
      <c r="C8" s="27">
        <v>637249807</v>
      </c>
      <c r="D8" s="28" t="s">
        <v>2</v>
      </c>
    </row>
    <row r="9" spans="1:9" s="3" customFormat="1" ht="21.75" customHeight="1">
      <c r="B9" s="9" t="s">
        <v>3</v>
      </c>
      <c r="C9" s="27">
        <v>633899754</v>
      </c>
      <c r="D9" s="28" t="s">
        <v>4</v>
      </c>
      <c r="F9" s="4"/>
    </row>
    <row r="10" spans="1:9" s="3" customFormat="1" ht="21.75" customHeight="1">
      <c r="B10" s="26"/>
      <c r="C10" s="9"/>
      <c r="D10" s="28"/>
      <c r="I10" s="4"/>
    </row>
    <row r="11" spans="1:9" s="3" customFormat="1" ht="21.75" customHeight="1">
      <c r="B11" s="9" t="s">
        <v>5</v>
      </c>
      <c r="C11" s="27">
        <v>637249807</v>
      </c>
      <c r="D11" s="28" t="s">
        <v>6</v>
      </c>
    </row>
    <row r="12" spans="1:9" s="3" customFormat="1" ht="21.75" customHeight="1">
      <c r="B12" s="9" t="s">
        <v>7</v>
      </c>
      <c r="C12" s="27">
        <v>536054734</v>
      </c>
      <c r="D12" s="28" t="s">
        <v>8</v>
      </c>
    </row>
    <row r="13" spans="1:9" s="3" customFormat="1" ht="21.75" customHeight="1">
      <c r="B13" s="26"/>
      <c r="C13" s="9"/>
      <c r="D13" s="28"/>
    </row>
    <row r="14" spans="1:9" s="3" customFormat="1" ht="21.75" customHeight="1">
      <c r="B14" s="9" t="s">
        <v>9</v>
      </c>
      <c r="C14" s="27">
        <f>C9-C12</f>
        <v>97845020</v>
      </c>
      <c r="D14" s="28" t="s">
        <v>10</v>
      </c>
    </row>
    <row r="15" spans="1:9" s="3" customFormat="1" ht="21.75" customHeight="1">
      <c r="B15" s="9" t="s">
        <v>11</v>
      </c>
      <c r="C15" s="29">
        <v>0</v>
      </c>
      <c r="D15" s="28" t="s">
        <v>12</v>
      </c>
    </row>
    <row r="16" spans="1:9" s="3" customFormat="1" ht="21.75" customHeight="1">
      <c r="B16" s="9" t="s">
        <v>13</v>
      </c>
      <c r="C16" s="27">
        <f>C14-C15</f>
        <v>97845020</v>
      </c>
      <c r="D16" s="28" t="s">
        <v>8</v>
      </c>
    </row>
    <row r="17" spans="1:5" ht="21.75" customHeight="1">
      <c r="A17" s="2"/>
      <c r="B17" s="5"/>
      <c r="C17" s="6"/>
      <c r="D17" s="6"/>
    </row>
    <row r="18" spans="1:5" s="53" customFormat="1" ht="30.75" customHeight="1">
      <c r="B18" s="60" t="s">
        <v>14</v>
      </c>
      <c r="C18" s="61"/>
      <c r="D18" s="58" t="s">
        <v>15</v>
      </c>
    </row>
    <row r="19" spans="1:5" ht="40.5" customHeight="1" thickBot="1">
      <c r="B19" s="35" t="s">
        <v>16</v>
      </c>
      <c r="C19" s="259" t="s">
        <v>17</v>
      </c>
      <c r="D19" s="260"/>
    </row>
    <row r="20" spans="1:5" ht="40.5" customHeight="1" thickTop="1">
      <c r="B20" s="34" t="s">
        <v>18</v>
      </c>
      <c r="C20" s="261">
        <f>C9</f>
        <v>633899754</v>
      </c>
      <c r="D20" s="251"/>
      <c r="E20" s="8"/>
    </row>
    <row r="21" spans="1:5" ht="40.5" customHeight="1">
      <c r="B21" s="30" t="s">
        <v>19</v>
      </c>
      <c r="C21" s="262">
        <f>C12</f>
        <v>536054734</v>
      </c>
      <c r="D21" s="263"/>
    </row>
    <row r="22" spans="1:5" ht="29.25" customHeight="1">
      <c r="B22" s="250" t="s">
        <v>20</v>
      </c>
      <c r="C22" s="252">
        <f>C16</f>
        <v>97845020</v>
      </c>
      <c r="D22" s="253"/>
    </row>
    <row r="23" spans="1:5" ht="25.5" customHeight="1">
      <c r="B23" s="251"/>
      <c r="C23" s="254" t="s">
        <v>243</v>
      </c>
      <c r="D23" s="255"/>
    </row>
    <row r="24" spans="1:5" ht="20.25" customHeight="1">
      <c r="B24" s="9"/>
      <c r="C24" s="9"/>
      <c r="D24" s="9"/>
    </row>
    <row r="25" spans="1:5" ht="79.5" customHeight="1">
      <c r="B25" s="256"/>
      <c r="C25" s="257"/>
      <c r="D25" s="258"/>
    </row>
    <row r="65536" spans="7:8">
      <c r="G65536" s="1">
        <f>SUM(G22:G65535)</f>
        <v>0</v>
      </c>
      <c r="H65536" s="1">
        <f>SUM(H22:H65535)</f>
        <v>0</v>
      </c>
    </row>
  </sheetData>
  <mergeCells count="10">
    <mergeCell ref="B22:B23"/>
    <mergeCell ref="C22:D22"/>
    <mergeCell ref="C23:D23"/>
    <mergeCell ref="B25:D25"/>
    <mergeCell ref="A1:D1"/>
    <mergeCell ref="A2:D2"/>
    <mergeCell ref="A4:D4"/>
    <mergeCell ref="C19:D19"/>
    <mergeCell ref="C20:D20"/>
    <mergeCell ref="C21:D21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zoomScaleNormal="100" workbookViewId="0">
      <selection sqref="A1:I1"/>
    </sheetView>
  </sheetViews>
  <sheetFormatPr defaultRowHeight="16.5"/>
  <cols>
    <col min="1" max="1" width="7.6640625" style="20" customWidth="1"/>
    <col min="2" max="2" width="8" style="20" customWidth="1"/>
    <col min="3" max="3" width="15.109375" style="20" bestFit="1" customWidth="1"/>
    <col min="4" max="4" width="0" style="20" hidden="1" customWidth="1"/>
    <col min="5" max="5" width="5.77734375" style="20" customWidth="1"/>
    <col min="6" max="9" width="11.5546875" style="20" customWidth="1"/>
    <col min="10" max="16384" width="8.88671875" style="20"/>
  </cols>
  <sheetData>
    <row r="1" spans="1:9" s="59" customFormat="1" ht="49.5" customHeight="1">
      <c r="A1" s="276" t="s">
        <v>245</v>
      </c>
      <c r="B1" s="276"/>
      <c r="C1" s="276"/>
      <c r="D1" s="276"/>
      <c r="E1" s="276"/>
      <c r="F1" s="276"/>
      <c r="G1" s="276"/>
      <c r="H1" s="276"/>
      <c r="I1" s="276"/>
    </row>
    <row r="2" spans="1:9" s="17" customFormat="1" ht="18.75" customHeight="1">
      <c r="A2" s="15" t="s">
        <v>180</v>
      </c>
      <c r="B2" s="15"/>
      <c r="C2" s="15"/>
      <c r="D2" s="15"/>
      <c r="E2" s="15"/>
      <c r="F2" s="15"/>
      <c r="G2" s="15"/>
      <c r="H2" s="16"/>
      <c r="I2" s="16" t="s">
        <v>40</v>
      </c>
    </row>
    <row r="3" spans="1:9" s="18" customFormat="1">
      <c r="A3" s="277" t="s">
        <v>41</v>
      </c>
      <c r="B3" s="278"/>
      <c r="C3" s="278"/>
      <c r="D3" s="279"/>
      <c r="E3" s="280" t="s">
        <v>42</v>
      </c>
      <c r="F3" s="280" t="s">
        <v>43</v>
      </c>
      <c r="G3" s="280" t="s">
        <v>44</v>
      </c>
      <c r="H3" s="280" t="s">
        <v>45</v>
      </c>
      <c r="I3" s="280" t="s">
        <v>46</v>
      </c>
    </row>
    <row r="4" spans="1:9" s="18" customFormat="1">
      <c r="A4" s="19" t="s">
        <v>47</v>
      </c>
      <c r="B4" s="19" t="s">
        <v>48</v>
      </c>
      <c r="C4" s="19" t="s">
        <v>49</v>
      </c>
      <c r="D4" s="19"/>
      <c r="E4" s="281"/>
      <c r="F4" s="281"/>
      <c r="G4" s="281"/>
      <c r="H4" s="281"/>
      <c r="I4" s="281"/>
    </row>
    <row r="5" spans="1:9">
      <c r="A5" s="265"/>
      <c r="B5" s="265"/>
      <c r="C5" s="265" t="s">
        <v>50</v>
      </c>
      <c r="D5" s="36"/>
      <c r="E5" s="36" t="s">
        <v>51</v>
      </c>
      <c r="F5" s="37">
        <v>95583500</v>
      </c>
      <c r="G5" s="37">
        <v>0</v>
      </c>
      <c r="H5" s="37">
        <v>0</v>
      </c>
      <c r="I5" s="37">
        <f>SUM(F5:H5)</f>
        <v>95583500</v>
      </c>
    </row>
    <row r="6" spans="1:9">
      <c r="A6" s="264"/>
      <c r="B6" s="264"/>
      <c r="C6" s="264"/>
      <c r="D6" s="38"/>
      <c r="E6" s="38" t="s">
        <v>52</v>
      </c>
      <c r="F6" s="39">
        <v>95583500</v>
      </c>
      <c r="G6" s="39">
        <v>0</v>
      </c>
      <c r="H6" s="39">
        <v>0</v>
      </c>
      <c r="I6" s="37">
        <f t="shared" ref="I6:I25" si="0">SUM(F6:H6)</f>
        <v>95583500</v>
      </c>
    </row>
    <row r="7" spans="1:9">
      <c r="A7" s="264"/>
      <c r="B7" s="264"/>
      <c r="C7" s="266"/>
      <c r="D7" s="38"/>
      <c r="E7" s="38" t="s">
        <v>53</v>
      </c>
      <c r="F7" s="39">
        <f>F5-F6</f>
        <v>0</v>
      </c>
      <c r="G7" s="39">
        <f>G5-G6</f>
        <v>0</v>
      </c>
      <c r="H7" s="39">
        <f>H5-H6</f>
        <v>0</v>
      </c>
      <c r="I7" s="37">
        <f t="shared" si="0"/>
        <v>0</v>
      </c>
    </row>
    <row r="8" spans="1:9">
      <c r="A8" s="264"/>
      <c r="B8" s="264" t="s">
        <v>54</v>
      </c>
      <c r="C8" s="265"/>
      <c r="D8" s="38"/>
      <c r="E8" s="38" t="s">
        <v>51</v>
      </c>
      <c r="F8" s="39">
        <f t="shared" ref="F8:H9" si="1">F5</f>
        <v>95583500</v>
      </c>
      <c r="G8" s="39">
        <f t="shared" si="1"/>
        <v>0</v>
      </c>
      <c r="H8" s="39">
        <f t="shared" si="1"/>
        <v>0</v>
      </c>
      <c r="I8" s="37">
        <f>SUM(F8:H8)</f>
        <v>95583500</v>
      </c>
    </row>
    <row r="9" spans="1:9">
      <c r="A9" s="264"/>
      <c r="B9" s="264"/>
      <c r="C9" s="264"/>
      <c r="D9" s="38"/>
      <c r="E9" s="38" t="s">
        <v>52</v>
      </c>
      <c r="F9" s="39">
        <f t="shared" si="1"/>
        <v>95583500</v>
      </c>
      <c r="G9" s="39">
        <f t="shared" si="1"/>
        <v>0</v>
      </c>
      <c r="H9" s="39">
        <f t="shared" si="1"/>
        <v>0</v>
      </c>
      <c r="I9" s="37">
        <f>SUM(F9:H9)</f>
        <v>95583500</v>
      </c>
    </row>
    <row r="10" spans="1:9">
      <c r="A10" s="264"/>
      <c r="B10" s="266"/>
      <c r="C10" s="266"/>
      <c r="D10" s="38"/>
      <c r="E10" s="38" t="s">
        <v>53</v>
      </c>
      <c r="F10" s="39">
        <f>F8-F9</f>
        <v>0</v>
      </c>
      <c r="G10" s="39">
        <f>G8-G9</f>
        <v>0</v>
      </c>
      <c r="H10" s="39">
        <f>H8-H9</f>
        <v>0</v>
      </c>
      <c r="I10" s="37">
        <f t="shared" si="0"/>
        <v>0</v>
      </c>
    </row>
    <row r="11" spans="1:9">
      <c r="A11" s="264" t="s">
        <v>54</v>
      </c>
      <c r="B11" s="265"/>
      <c r="C11" s="265"/>
      <c r="D11" s="38"/>
      <c r="E11" s="38" t="s">
        <v>51</v>
      </c>
      <c r="F11" s="39">
        <f t="shared" ref="F11:H12" si="2">F8</f>
        <v>95583500</v>
      </c>
      <c r="G11" s="39">
        <f t="shared" si="2"/>
        <v>0</v>
      </c>
      <c r="H11" s="39">
        <f t="shared" si="2"/>
        <v>0</v>
      </c>
      <c r="I11" s="37">
        <f t="shared" si="0"/>
        <v>95583500</v>
      </c>
    </row>
    <row r="12" spans="1:9">
      <c r="A12" s="264"/>
      <c r="B12" s="264"/>
      <c r="C12" s="264"/>
      <c r="D12" s="38"/>
      <c r="E12" s="38" t="s">
        <v>52</v>
      </c>
      <c r="F12" s="39">
        <f t="shared" si="2"/>
        <v>95583500</v>
      </c>
      <c r="G12" s="39">
        <f t="shared" si="2"/>
        <v>0</v>
      </c>
      <c r="H12" s="39">
        <f t="shared" si="2"/>
        <v>0</v>
      </c>
      <c r="I12" s="37">
        <f t="shared" si="0"/>
        <v>95583500</v>
      </c>
    </row>
    <row r="13" spans="1:9">
      <c r="A13" s="266"/>
      <c r="B13" s="266"/>
      <c r="C13" s="266"/>
      <c r="D13" s="38"/>
      <c r="E13" s="38" t="s">
        <v>53</v>
      </c>
      <c r="F13" s="39">
        <f>F11-F12</f>
        <v>0</v>
      </c>
      <c r="G13" s="39">
        <f>G11-G12</f>
        <v>0</v>
      </c>
      <c r="H13" s="39">
        <f>H11-H12</f>
        <v>0</v>
      </c>
      <c r="I13" s="37">
        <f t="shared" si="0"/>
        <v>0</v>
      </c>
    </row>
    <row r="14" spans="1:9">
      <c r="A14" s="265"/>
      <c r="B14" s="265"/>
      <c r="C14" s="265" t="s">
        <v>55</v>
      </c>
      <c r="D14" s="38"/>
      <c r="E14" s="38" t="s">
        <v>51</v>
      </c>
      <c r="F14" s="39">
        <v>0</v>
      </c>
      <c r="G14" s="39">
        <v>0</v>
      </c>
      <c r="H14" s="39">
        <v>0</v>
      </c>
      <c r="I14" s="37">
        <f t="shared" si="0"/>
        <v>0</v>
      </c>
    </row>
    <row r="15" spans="1:9">
      <c r="A15" s="264"/>
      <c r="B15" s="264"/>
      <c r="C15" s="264"/>
      <c r="D15" s="38"/>
      <c r="E15" s="38" t="s">
        <v>52</v>
      </c>
      <c r="F15" s="39">
        <v>0</v>
      </c>
      <c r="G15" s="39">
        <v>0</v>
      </c>
      <c r="H15" s="39">
        <v>0</v>
      </c>
      <c r="I15" s="37">
        <f t="shared" si="0"/>
        <v>0</v>
      </c>
    </row>
    <row r="16" spans="1:9">
      <c r="A16" s="264"/>
      <c r="B16" s="264"/>
      <c r="C16" s="266"/>
      <c r="D16" s="38"/>
      <c r="E16" s="38" t="s">
        <v>53</v>
      </c>
      <c r="F16" s="39">
        <f>F14-F15</f>
        <v>0</v>
      </c>
      <c r="G16" s="39">
        <f>G14-G15</f>
        <v>0</v>
      </c>
      <c r="H16" s="39">
        <f>H14-H15</f>
        <v>0</v>
      </c>
      <c r="I16" s="37">
        <f t="shared" si="0"/>
        <v>0</v>
      </c>
    </row>
    <row r="17" spans="1:9">
      <c r="A17" s="264"/>
      <c r="B17" s="264"/>
      <c r="C17" s="265" t="s">
        <v>56</v>
      </c>
      <c r="D17" s="38"/>
      <c r="E17" s="38" t="s">
        <v>51</v>
      </c>
      <c r="F17" s="39">
        <v>0</v>
      </c>
      <c r="G17" s="39">
        <v>0</v>
      </c>
      <c r="H17" s="39">
        <v>1500000</v>
      </c>
      <c r="I17" s="37">
        <f t="shared" si="0"/>
        <v>1500000</v>
      </c>
    </row>
    <row r="18" spans="1:9">
      <c r="A18" s="264"/>
      <c r="B18" s="264"/>
      <c r="C18" s="264"/>
      <c r="D18" s="38"/>
      <c r="E18" s="38" t="s">
        <v>52</v>
      </c>
      <c r="F18" s="39">
        <v>0</v>
      </c>
      <c r="G18" s="39">
        <v>0</v>
      </c>
      <c r="H18" s="39">
        <v>1000000</v>
      </c>
      <c r="I18" s="37">
        <f t="shared" si="0"/>
        <v>1000000</v>
      </c>
    </row>
    <row r="19" spans="1:9">
      <c r="A19" s="264"/>
      <c r="B19" s="264"/>
      <c r="C19" s="266"/>
      <c r="D19" s="38"/>
      <c r="E19" s="38" t="s">
        <v>53</v>
      </c>
      <c r="F19" s="39">
        <f>F17-F18</f>
        <v>0</v>
      </c>
      <c r="G19" s="39">
        <f>G17-G18</f>
        <v>0</v>
      </c>
      <c r="H19" s="39">
        <f>H17-H18</f>
        <v>500000</v>
      </c>
      <c r="I19" s="37">
        <f t="shared" si="0"/>
        <v>500000</v>
      </c>
    </row>
    <row r="20" spans="1:9">
      <c r="A20" s="264"/>
      <c r="B20" s="264" t="s">
        <v>57</v>
      </c>
      <c r="C20" s="265"/>
      <c r="D20" s="38"/>
      <c r="E20" s="38" t="s">
        <v>51</v>
      </c>
      <c r="F20" s="39">
        <f>F14+F17</f>
        <v>0</v>
      </c>
      <c r="G20" s="39">
        <f>G14+G17</f>
        <v>0</v>
      </c>
      <c r="H20" s="39">
        <f>H14+H17</f>
        <v>1500000</v>
      </c>
      <c r="I20" s="37">
        <f t="shared" si="0"/>
        <v>1500000</v>
      </c>
    </row>
    <row r="21" spans="1:9">
      <c r="A21" s="264"/>
      <c r="B21" s="264"/>
      <c r="C21" s="264"/>
      <c r="D21" s="38"/>
      <c r="E21" s="38" t="s">
        <v>52</v>
      </c>
      <c r="F21" s="39">
        <v>0</v>
      </c>
      <c r="G21" s="39">
        <v>0</v>
      </c>
      <c r="H21" s="39">
        <f>H18</f>
        <v>1000000</v>
      </c>
      <c r="I21" s="37">
        <f t="shared" si="0"/>
        <v>1000000</v>
      </c>
    </row>
    <row r="22" spans="1:9">
      <c r="A22" s="264"/>
      <c r="B22" s="266"/>
      <c r="C22" s="266"/>
      <c r="D22" s="38"/>
      <c r="E22" s="38" t="s">
        <v>53</v>
      </c>
      <c r="F22" s="39">
        <f>F20-F21</f>
        <v>0</v>
      </c>
      <c r="G22" s="39">
        <f>G20-G21</f>
        <v>0</v>
      </c>
      <c r="H22" s="39">
        <f>H20-H21</f>
        <v>500000</v>
      </c>
      <c r="I22" s="37">
        <f t="shared" si="0"/>
        <v>500000</v>
      </c>
    </row>
    <row r="23" spans="1:9">
      <c r="A23" s="264" t="s">
        <v>57</v>
      </c>
      <c r="B23" s="265"/>
      <c r="C23" s="265"/>
      <c r="D23" s="38"/>
      <c r="E23" s="38" t="s">
        <v>51</v>
      </c>
      <c r="F23" s="39">
        <f t="shared" ref="F23:H24" si="3">F20</f>
        <v>0</v>
      </c>
      <c r="G23" s="39">
        <f t="shared" si="3"/>
        <v>0</v>
      </c>
      <c r="H23" s="39">
        <f t="shared" si="3"/>
        <v>1500000</v>
      </c>
      <c r="I23" s="37">
        <f t="shared" si="0"/>
        <v>1500000</v>
      </c>
    </row>
    <row r="24" spans="1:9">
      <c r="A24" s="264"/>
      <c r="B24" s="264"/>
      <c r="C24" s="264"/>
      <c r="D24" s="38"/>
      <c r="E24" s="38" t="s">
        <v>52</v>
      </c>
      <c r="F24" s="39">
        <f t="shared" si="3"/>
        <v>0</v>
      </c>
      <c r="G24" s="39">
        <f t="shared" si="3"/>
        <v>0</v>
      </c>
      <c r="H24" s="39">
        <f t="shared" si="3"/>
        <v>1000000</v>
      </c>
      <c r="I24" s="37">
        <f t="shared" si="0"/>
        <v>1000000</v>
      </c>
    </row>
    <row r="25" spans="1:9">
      <c r="A25" s="266"/>
      <c r="B25" s="266"/>
      <c r="C25" s="266"/>
      <c r="D25" s="38"/>
      <c r="E25" s="38" t="s">
        <v>53</v>
      </c>
      <c r="F25" s="39">
        <f>F23-F24</f>
        <v>0</v>
      </c>
      <c r="G25" s="39">
        <f>G23-G24</f>
        <v>0</v>
      </c>
      <c r="H25" s="39">
        <f>H23-H24</f>
        <v>500000</v>
      </c>
      <c r="I25" s="37">
        <f t="shared" si="0"/>
        <v>500000</v>
      </c>
    </row>
    <row r="26" spans="1:9">
      <c r="A26" s="265"/>
      <c r="B26" s="265"/>
      <c r="C26" s="265" t="s">
        <v>168</v>
      </c>
      <c r="D26" s="38"/>
      <c r="E26" s="38" t="s">
        <v>51</v>
      </c>
      <c r="F26" s="39">
        <v>0</v>
      </c>
      <c r="G26" s="39">
        <v>37749690</v>
      </c>
      <c r="H26" s="39">
        <v>0</v>
      </c>
      <c r="I26" s="37">
        <f t="shared" ref="I26:I37" si="4">SUM(F26:H26)</f>
        <v>37749690</v>
      </c>
    </row>
    <row r="27" spans="1:9">
      <c r="A27" s="264"/>
      <c r="B27" s="264"/>
      <c r="C27" s="264"/>
      <c r="D27" s="38"/>
      <c r="E27" s="38" t="s">
        <v>52</v>
      </c>
      <c r="F27" s="39">
        <v>0</v>
      </c>
      <c r="G27" s="39">
        <v>38187850</v>
      </c>
      <c r="H27" s="39">
        <v>0</v>
      </c>
      <c r="I27" s="37">
        <f t="shared" si="4"/>
        <v>38187850</v>
      </c>
    </row>
    <row r="28" spans="1:9">
      <c r="A28" s="264"/>
      <c r="B28" s="264"/>
      <c r="C28" s="266"/>
      <c r="D28" s="38"/>
      <c r="E28" s="38" t="s">
        <v>53</v>
      </c>
      <c r="F28" s="39">
        <f>F26-F27</f>
        <v>0</v>
      </c>
      <c r="G28" s="39">
        <f>G26-G27</f>
        <v>-438160</v>
      </c>
      <c r="H28" s="39">
        <f>H26-H27</f>
        <v>0</v>
      </c>
      <c r="I28" s="37">
        <f t="shared" si="4"/>
        <v>-438160</v>
      </c>
    </row>
    <row r="29" spans="1:9">
      <c r="A29" s="264"/>
      <c r="B29" s="264"/>
      <c r="C29" s="265" t="s">
        <v>169</v>
      </c>
      <c r="D29" s="38"/>
      <c r="E29" s="38" t="s">
        <v>51</v>
      </c>
      <c r="F29" s="39">
        <v>0</v>
      </c>
      <c r="G29" s="39">
        <v>40575600</v>
      </c>
      <c r="H29" s="39">
        <v>0</v>
      </c>
      <c r="I29" s="37">
        <f t="shared" si="4"/>
        <v>40575600</v>
      </c>
    </row>
    <row r="30" spans="1:9">
      <c r="A30" s="264"/>
      <c r="B30" s="264"/>
      <c r="C30" s="264"/>
      <c r="D30" s="38"/>
      <c r="E30" s="38" t="s">
        <v>52</v>
      </c>
      <c r="F30" s="39">
        <v>0</v>
      </c>
      <c r="G30" s="39">
        <v>40921650</v>
      </c>
      <c r="H30" s="39">
        <v>0</v>
      </c>
      <c r="I30" s="37">
        <f t="shared" si="4"/>
        <v>40921650</v>
      </c>
    </row>
    <row r="31" spans="1:9">
      <c r="A31" s="264"/>
      <c r="B31" s="264"/>
      <c r="C31" s="266"/>
      <c r="D31" s="38"/>
      <c r="E31" s="38" t="s">
        <v>53</v>
      </c>
      <c r="F31" s="39">
        <f>F29-F30</f>
        <v>0</v>
      </c>
      <c r="G31" s="39">
        <f>G29-G30</f>
        <v>-346050</v>
      </c>
      <c r="H31" s="39">
        <f>H29-H30</f>
        <v>0</v>
      </c>
      <c r="I31" s="37">
        <f t="shared" si="4"/>
        <v>-346050</v>
      </c>
    </row>
    <row r="32" spans="1:9">
      <c r="A32" s="264"/>
      <c r="B32" s="264" t="s">
        <v>167</v>
      </c>
      <c r="C32" s="265"/>
      <c r="D32" s="38"/>
      <c r="E32" s="38" t="s">
        <v>51</v>
      </c>
      <c r="F32" s="39">
        <f>F26+F29</f>
        <v>0</v>
      </c>
      <c r="G32" s="39">
        <f>G26+G29</f>
        <v>78325290</v>
      </c>
      <c r="H32" s="39">
        <f>H26+H29</f>
        <v>0</v>
      </c>
      <c r="I32" s="37">
        <f t="shared" si="4"/>
        <v>78325290</v>
      </c>
    </row>
    <row r="33" spans="1:9">
      <c r="A33" s="264"/>
      <c r="B33" s="264"/>
      <c r="C33" s="264"/>
      <c r="D33" s="38"/>
      <c r="E33" s="38" t="s">
        <v>52</v>
      </c>
      <c r="F33" s="39">
        <v>0</v>
      </c>
      <c r="G33" s="39">
        <f>G27+G30</f>
        <v>79109500</v>
      </c>
      <c r="H33" s="39">
        <f>H30</f>
        <v>0</v>
      </c>
      <c r="I33" s="37">
        <f t="shared" si="4"/>
        <v>79109500</v>
      </c>
    </row>
    <row r="34" spans="1:9">
      <c r="A34" s="264"/>
      <c r="B34" s="266"/>
      <c r="C34" s="266"/>
      <c r="D34" s="38"/>
      <c r="E34" s="38" t="s">
        <v>53</v>
      </c>
      <c r="F34" s="39">
        <f>F32-F33</f>
        <v>0</v>
      </c>
      <c r="G34" s="39">
        <f>G32-G33</f>
        <v>-784210</v>
      </c>
      <c r="H34" s="39">
        <f>H32-H33</f>
        <v>0</v>
      </c>
      <c r="I34" s="37">
        <f t="shared" si="4"/>
        <v>-784210</v>
      </c>
    </row>
    <row r="35" spans="1:9">
      <c r="A35" s="264" t="s">
        <v>166</v>
      </c>
      <c r="B35" s="265"/>
      <c r="C35" s="265"/>
      <c r="D35" s="38"/>
      <c r="E35" s="38" t="s">
        <v>51</v>
      </c>
      <c r="F35" s="39">
        <f t="shared" ref="F35:H36" si="5">F32</f>
        <v>0</v>
      </c>
      <c r="G35" s="39">
        <f t="shared" si="5"/>
        <v>78325290</v>
      </c>
      <c r="H35" s="39">
        <f t="shared" si="5"/>
        <v>0</v>
      </c>
      <c r="I35" s="37">
        <f t="shared" si="4"/>
        <v>78325290</v>
      </c>
    </row>
    <row r="36" spans="1:9">
      <c r="A36" s="264"/>
      <c r="B36" s="264"/>
      <c r="C36" s="264"/>
      <c r="D36" s="38"/>
      <c r="E36" s="38" t="s">
        <v>52</v>
      </c>
      <c r="F36" s="39">
        <f t="shared" si="5"/>
        <v>0</v>
      </c>
      <c r="G36" s="39">
        <f t="shared" si="5"/>
        <v>79109500</v>
      </c>
      <c r="H36" s="39">
        <f t="shared" si="5"/>
        <v>0</v>
      </c>
      <c r="I36" s="37">
        <f t="shared" si="4"/>
        <v>79109500</v>
      </c>
    </row>
    <row r="37" spans="1:9">
      <c r="A37" s="266"/>
      <c r="B37" s="266"/>
      <c r="C37" s="266"/>
      <c r="D37" s="38"/>
      <c r="E37" s="38" t="s">
        <v>53</v>
      </c>
      <c r="F37" s="39">
        <f>F35-F36</f>
        <v>0</v>
      </c>
      <c r="G37" s="39">
        <f>G35-G36</f>
        <v>-784210</v>
      </c>
      <c r="H37" s="39">
        <f>H35-H36</f>
        <v>0</v>
      </c>
      <c r="I37" s="37">
        <f t="shared" si="4"/>
        <v>-784210</v>
      </c>
    </row>
    <row r="38" spans="1:9">
      <c r="A38" s="265"/>
      <c r="B38" s="265"/>
      <c r="C38" s="265" t="s">
        <v>171</v>
      </c>
      <c r="D38" s="38"/>
      <c r="E38" s="38" t="s">
        <v>51</v>
      </c>
      <c r="F38" s="39">
        <v>0</v>
      </c>
      <c r="G38" s="39">
        <v>273162480</v>
      </c>
      <c r="H38" s="39">
        <v>0</v>
      </c>
      <c r="I38" s="37">
        <f t="shared" ref="I38:I79" si="6">SUM(F38:H38)</f>
        <v>273162480</v>
      </c>
    </row>
    <row r="39" spans="1:9">
      <c r="A39" s="264"/>
      <c r="B39" s="264"/>
      <c r="C39" s="264"/>
      <c r="D39" s="38"/>
      <c r="E39" s="38" t="s">
        <v>52</v>
      </c>
      <c r="F39" s="39">
        <v>0</v>
      </c>
      <c r="G39" s="39">
        <v>268243480</v>
      </c>
      <c r="H39" s="39">
        <v>0</v>
      </c>
      <c r="I39" s="37">
        <f t="shared" si="6"/>
        <v>268243480</v>
      </c>
    </row>
    <row r="40" spans="1:9">
      <c r="A40" s="264"/>
      <c r="B40" s="264"/>
      <c r="C40" s="266"/>
      <c r="D40" s="38"/>
      <c r="E40" s="38" t="s">
        <v>53</v>
      </c>
      <c r="F40" s="39">
        <f>F38-F39</f>
        <v>0</v>
      </c>
      <c r="G40" s="39">
        <f>G38-G39</f>
        <v>4919000</v>
      </c>
      <c r="H40" s="39">
        <f>H38-H39</f>
        <v>0</v>
      </c>
      <c r="I40" s="37">
        <f t="shared" si="6"/>
        <v>4919000</v>
      </c>
    </row>
    <row r="41" spans="1:9">
      <c r="A41" s="264"/>
      <c r="B41" s="264"/>
      <c r="C41" s="265" t="s">
        <v>172</v>
      </c>
      <c r="D41" s="38"/>
      <c r="E41" s="38" t="s">
        <v>51</v>
      </c>
      <c r="F41" s="39">
        <v>0</v>
      </c>
      <c r="G41" s="39">
        <v>100944000</v>
      </c>
      <c r="H41" s="39">
        <v>0</v>
      </c>
      <c r="I41" s="37">
        <f t="shared" si="6"/>
        <v>100944000</v>
      </c>
    </row>
    <row r="42" spans="1:9">
      <c r="A42" s="264"/>
      <c r="B42" s="264"/>
      <c r="C42" s="264"/>
      <c r="D42" s="38"/>
      <c r="E42" s="38" t="s">
        <v>52</v>
      </c>
      <c r="F42" s="39">
        <v>0</v>
      </c>
      <c r="G42" s="39">
        <v>102406810</v>
      </c>
      <c r="H42" s="39">
        <v>0</v>
      </c>
      <c r="I42" s="37">
        <f t="shared" si="6"/>
        <v>102406810</v>
      </c>
    </row>
    <row r="43" spans="1:9">
      <c r="A43" s="264"/>
      <c r="B43" s="264"/>
      <c r="C43" s="266"/>
      <c r="D43" s="38"/>
      <c r="E43" s="38" t="s">
        <v>53</v>
      </c>
      <c r="F43" s="39">
        <f>F41-F42</f>
        <v>0</v>
      </c>
      <c r="G43" s="39">
        <f>G41-G42</f>
        <v>-1462810</v>
      </c>
      <c r="H43" s="39">
        <f>H41-H42</f>
        <v>0</v>
      </c>
      <c r="I43" s="37">
        <f t="shared" si="6"/>
        <v>-1462810</v>
      </c>
    </row>
    <row r="44" spans="1:9">
      <c r="A44" s="264"/>
      <c r="B44" s="264" t="s">
        <v>170</v>
      </c>
      <c r="C44" s="265"/>
      <c r="D44" s="38"/>
      <c r="E44" s="38" t="s">
        <v>51</v>
      </c>
      <c r="F44" s="39">
        <f>F38+F41</f>
        <v>0</v>
      </c>
      <c r="G44" s="39">
        <f>G38+G41</f>
        <v>374106480</v>
      </c>
      <c r="H44" s="39">
        <f>H38+H41</f>
        <v>0</v>
      </c>
      <c r="I44" s="37">
        <f t="shared" si="6"/>
        <v>374106480</v>
      </c>
    </row>
    <row r="45" spans="1:9">
      <c r="A45" s="264"/>
      <c r="B45" s="264"/>
      <c r="C45" s="264"/>
      <c r="D45" s="38"/>
      <c r="E45" s="38" t="s">
        <v>52</v>
      </c>
      <c r="F45" s="39">
        <v>0</v>
      </c>
      <c r="G45" s="39">
        <f>G39+G42</f>
        <v>370650290</v>
      </c>
      <c r="H45" s="39">
        <f>H42</f>
        <v>0</v>
      </c>
      <c r="I45" s="37">
        <f t="shared" si="6"/>
        <v>370650290</v>
      </c>
    </row>
    <row r="46" spans="1:9">
      <c r="A46" s="264"/>
      <c r="B46" s="266"/>
      <c r="C46" s="266"/>
      <c r="D46" s="38"/>
      <c r="E46" s="38" t="s">
        <v>53</v>
      </c>
      <c r="F46" s="39">
        <f>F44-F45</f>
        <v>0</v>
      </c>
      <c r="G46" s="39">
        <f>G44-G45</f>
        <v>3456190</v>
      </c>
      <c r="H46" s="39">
        <f>H44-H45</f>
        <v>0</v>
      </c>
      <c r="I46" s="37">
        <f t="shared" si="6"/>
        <v>3456190</v>
      </c>
    </row>
    <row r="47" spans="1:9">
      <c r="A47" s="264" t="s">
        <v>170</v>
      </c>
      <c r="B47" s="265"/>
      <c r="C47" s="265"/>
      <c r="D47" s="38"/>
      <c r="E47" s="38" t="s">
        <v>51</v>
      </c>
      <c r="F47" s="39">
        <f t="shared" ref="F47:H48" si="7">F44</f>
        <v>0</v>
      </c>
      <c r="G47" s="39">
        <f t="shared" si="7"/>
        <v>374106480</v>
      </c>
      <c r="H47" s="39">
        <f t="shared" si="7"/>
        <v>0</v>
      </c>
      <c r="I47" s="37">
        <f t="shared" si="6"/>
        <v>374106480</v>
      </c>
    </row>
    <row r="48" spans="1:9">
      <c r="A48" s="264"/>
      <c r="B48" s="264"/>
      <c r="C48" s="264"/>
      <c r="D48" s="38"/>
      <c r="E48" s="38" t="s">
        <v>52</v>
      </c>
      <c r="F48" s="39">
        <f t="shared" si="7"/>
        <v>0</v>
      </c>
      <c r="G48" s="39">
        <f t="shared" si="7"/>
        <v>370650290</v>
      </c>
      <c r="H48" s="39">
        <f t="shared" si="7"/>
        <v>0</v>
      </c>
      <c r="I48" s="37">
        <f t="shared" si="6"/>
        <v>370650290</v>
      </c>
    </row>
    <row r="49" spans="1:9">
      <c r="A49" s="266"/>
      <c r="B49" s="266"/>
      <c r="C49" s="266"/>
      <c r="D49" s="38"/>
      <c r="E49" s="38" t="s">
        <v>53</v>
      </c>
      <c r="F49" s="39">
        <f>F47-F48</f>
        <v>0</v>
      </c>
      <c r="G49" s="39">
        <f>G47-G48</f>
        <v>3456190</v>
      </c>
      <c r="H49" s="39">
        <f>H47-H48</f>
        <v>0</v>
      </c>
      <c r="I49" s="37">
        <f t="shared" si="6"/>
        <v>3456190</v>
      </c>
    </row>
    <row r="50" spans="1:9">
      <c r="A50" s="265"/>
      <c r="B50" s="265"/>
      <c r="C50" s="265" t="s">
        <v>58</v>
      </c>
      <c r="D50" s="38"/>
      <c r="E50" s="38" t="s">
        <v>51</v>
      </c>
      <c r="F50" s="39">
        <v>0</v>
      </c>
      <c r="G50" s="39">
        <v>75647088</v>
      </c>
      <c r="H50" s="39">
        <v>0</v>
      </c>
      <c r="I50" s="37">
        <f t="shared" ref="I50:I64" si="8">SUM(F50:H50)</f>
        <v>75647088</v>
      </c>
    </row>
    <row r="51" spans="1:9">
      <c r="A51" s="264"/>
      <c r="B51" s="264"/>
      <c r="C51" s="264"/>
      <c r="D51" s="38"/>
      <c r="E51" s="38" t="s">
        <v>52</v>
      </c>
      <c r="F51" s="39">
        <v>0</v>
      </c>
      <c r="G51" s="39">
        <v>75647088</v>
      </c>
      <c r="H51" s="39">
        <v>0</v>
      </c>
      <c r="I51" s="37">
        <f t="shared" si="8"/>
        <v>75647088</v>
      </c>
    </row>
    <row r="52" spans="1:9">
      <c r="A52" s="264"/>
      <c r="B52" s="264"/>
      <c r="C52" s="266"/>
      <c r="D52" s="38"/>
      <c r="E52" s="38" t="s">
        <v>53</v>
      </c>
      <c r="F52" s="39">
        <f>F50-F51</f>
        <v>0</v>
      </c>
      <c r="G52" s="39">
        <f>G50-G51</f>
        <v>0</v>
      </c>
      <c r="H52" s="39">
        <f>H50-H51</f>
        <v>0</v>
      </c>
      <c r="I52" s="37">
        <f t="shared" si="8"/>
        <v>0</v>
      </c>
    </row>
    <row r="53" spans="1:9">
      <c r="A53" s="264"/>
      <c r="B53" s="264"/>
      <c r="C53" s="265" t="s">
        <v>173</v>
      </c>
      <c r="D53" s="38"/>
      <c r="E53" s="38" t="s">
        <v>51</v>
      </c>
      <c r="F53" s="39">
        <v>0</v>
      </c>
      <c r="G53" s="39">
        <v>0</v>
      </c>
      <c r="H53" s="39">
        <v>3450757</v>
      </c>
      <c r="I53" s="37">
        <f t="shared" si="8"/>
        <v>3450757</v>
      </c>
    </row>
    <row r="54" spans="1:9">
      <c r="A54" s="264"/>
      <c r="B54" s="264"/>
      <c r="C54" s="264"/>
      <c r="D54" s="38"/>
      <c r="E54" s="38" t="s">
        <v>52</v>
      </c>
      <c r="F54" s="39">
        <v>0</v>
      </c>
      <c r="G54" s="39">
        <v>0</v>
      </c>
      <c r="H54" s="39">
        <v>3450757</v>
      </c>
      <c r="I54" s="37">
        <f t="shared" si="8"/>
        <v>3450757</v>
      </c>
    </row>
    <row r="55" spans="1:9">
      <c r="A55" s="264"/>
      <c r="B55" s="264"/>
      <c r="C55" s="266"/>
      <c r="D55" s="38"/>
      <c r="E55" s="38" t="s">
        <v>53</v>
      </c>
      <c r="F55" s="39">
        <f>F53-F54</f>
        <v>0</v>
      </c>
      <c r="G55" s="39">
        <f>G53-G54</f>
        <v>0</v>
      </c>
      <c r="H55" s="39">
        <f>H53-H54</f>
        <v>0</v>
      </c>
      <c r="I55" s="37">
        <f t="shared" si="8"/>
        <v>0</v>
      </c>
    </row>
    <row r="56" spans="1:9">
      <c r="A56" s="264"/>
      <c r="B56" s="264"/>
      <c r="C56" s="265" t="s">
        <v>174</v>
      </c>
      <c r="D56" s="38"/>
      <c r="E56" s="38" t="s">
        <v>51</v>
      </c>
      <c r="F56" s="39">
        <v>0</v>
      </c>
      <c r="G56" s="39">
        <v>96692</v>
      </c>
      <c r="H56" s="39">
        <v>0</v>
      </c>
      <c r="I56" s="37">
        <f t="shared" si="8"/>
        <v>96692</v>
      </c>
    </row>
    <row r="57" spans="1:9">
      <c r="A57" s="264"/>
      <c r="B57" s="264"/>
      <c r="C57" s="264"/>
      <c r="D57" s="38"/>
      <c r="E57" s="38" t="s">
        <v>52</v>
      </c>
      <c r="F57" s="39">
        <v>0</v>
      </c>
      <c r="G57" s="39">
        <v>96692</v>
      </c>
      <c r="H57" s="39">
        <v>0</v>
      </c>
      <c r="I57" s="37">
        <f t="shared" si="8"/>
        <v>96692</v>
      </c>
    </row>
    <row r="58" spans="1:9">
      <c r="A58" s="264"/>
      <c r="B58" s="264"/>
      <c r="C58" s="266"/>
      <c r="D58" s="38"/>
      <c r="E58" s="38" t="s">
        <v>53</v>
      </c>
      <c r="F58" s="39">
        <f>F56-F57</f>
        <v>0</v>
      </c>
      <c r="G58" s="39">
        <f>G56-G57</f>
        <v>0</v>
      </c>
      <c r="H58" s="39">
        <f>H56-H57</f>
        <v>0</v>
      </c>
      <c r="I58" s="37">
        <f t="shared" si="8"/>
        <v>0</v>
      </c>
    </row>
    <row r="59" spans="1:9">
      <c r="A59" s="264"/>
      <c r="B59" s="264" t="s">
        <v>59</v>
      </c>
      <c r="C59" s="265"/>
      <c r="D59" s="38"/>
      <c r="E59" s="38" t="s">
        <v>51</v>
      </c>
      <c r="F59" s="39">
        <f t="shared" ref="F59:H60" si="9">F50+F53+F56</f>
        <v>0</v>
      </c>
      <c r="G59" s="39">
        <f t="shared" si="9"/>
        <v>75743780</v>
      </c>
      <c r="H59" s="39">
        <f t="shared" si="9"/>
        <v>3450757</v>
      </c>
      <c r="I59" s="37">
        <f t="shared" si="8"/>
        <v>79194537</v>
      </c>
    </row>
    <row r="60" spans="1:9">
      <c r="A60" s="264"/>
      <c r="B60" s="264"/>
      <c r="C60" s="264"/>
      <c r="D60" s="38"/>
      <c r="E60" s="38" t="s">
        <v>52</v>
      </c>
      <c r="F60" s="39">
        <f t="shared" si="9"/>
        <v>0</v>
      </c>
      <c r="G60" s="39">
        <f t="shared" si="9"/>
        <v>75743780</v>
      </c>
      <c r="H60" s="39">
        <f t="shared" si="9"/>
        <v>3450757</v>
      </c>
      <c r="I60" s="37">
        <f t="shared" si="8"/>
        <v>79194537</v>
      </c>
    </row>
    <row r="61" spans="1:9">
      <c r="A61" s="264"/>
      <c r="B61" s="266"/>
      <c r="C61" s="266"/>
      <c r="D61" s="38"/>
      <c r="E61" s="38" t="s">
        <v>53</v>
      </c>
      <c r="F61" s="39">
        <f t="shared" ref="F61" si="10">F59-F60</f>
        <v>0</v>
      </c>
      <c r="G61" s="39">
        <f t="shared" ref="G61" si="11">G59-G60</f>
        <v>0</v>
      </c>
      <c r="H61" s="39">
        <f t="shared" ref="H61" si="12">H59-H60</f>
        <v>0</v>
      </c>
      <c r="I61" s="37">
        <f t="shared" si="8"/>
        <v>0</v>
      </c>
    </row>
    <row r="62" spans="1:9">
      <c r="A62" s="264" t="s">
        <v>59</v>
      </c>
      <c r="B62" s="265"/>
      <c r="C62" s="265"/>
      <c r="D62" s="38"/>
      <c r="E62" s="38" t="s">
        <v>51</v>
      </c>
      <c r="F62" s="39">
        <f>F59</f>
        <v>0</v>
      </c>
      <c r="G62" s="39">
        <f t="shared" ref="G62:H62" si="13">G59</f>
        <v>75743780</v>
      </c>
      <c r="H62" s="39">
        <f t="shared" si="13"/>
        <v>3450757</v>
      </c>
      <c r="I62" s="37">
        <f t="shared" si="8"/>
        <v>79194537</v>
      </c>
    </row>
    <row r="63" spans="1:9">
      <c r="A63" s="264"/>
      <c r="B63" s="264"/>
      <c r="C63" s="264"/>
      <c r="D63" s="38"/>
      <c r="E63" s="38" t="s">
        <v>52</v>
      </c>
      <c r="F63" s="39">
        <f t="shared" ref="F63:H63" si="14">F60</f>
        <v>0</v>
      </c>
      <c r="G63" s="39">
        <f t="shared" si="14"/>
        <v>75743780</v>
      </c>
      <c r="H63" s="39">
        <f t="shared" si="14"/>
        <v>3450757</v>
      </c>
      <c r="I63" s="37">
        <f t="shared" si="8"/>
        <v>79194537</v>
      </c>
    </row>
    <row r="64" spans="1:9">
      <c r="A64" s="266"/>
      <c r="B64" s="266"/>
      <c r="C64" s="266"/>
      <c r="D64" s="21"/>
      <c r="E64" s="21" t="s">
        <v>53</v>
      </c>
      <c r="F64" s="39">
        <f t="shared" ref="F64" si="15">F62-F63</f>
        <v>0</v>
      </c>
      <c r="G64" s="39">
        <f t="shared" ref="G64" si="16">G62-G63</f>
        <v>0</v>
      </c>
      <c r="H64" s="39">
        <f t="shared" ref="H64" si="17">H62-H63</f>
        <v>0</v>
      </c>
      <c r="I64" s="37">
        <f t="shared" si="8"/>
        <v>0</v>
      </c>
    </row>
    <row r="65" spans="1:9">
      <c r="A65" s="265"/>
      <c r="B65" s="265"/>
      <c r="C65" s="265" t="s">
        <v>178</v>
      </c>
      <c r="D65" s="38"/>
      <c r="E65" s="38" t="s">
        <v>51</v>
      </c>
      <c r="F65" s="39">
        <v>0</v>
      </c>
      <c r="G65" s="39">
        <v>70000</v>
      </c>
      <c r="H65" s="39">
        <v>0</v>
      </c>
      <c r="I65" s="37">
        <f t="shared" si="6"/>
        <v>70000</v>
      </c>
    </row>
    <row r="66" spans="1:9">
      <c r="A66" s="264"/>
      <c r="B66" s="264"/>
      <c r="C66" s="264"/>
      <c r="D66" s="38"/>
      <c r="E66" s="38" t="s">
        <v>52</v>
      </c>
      <c r="F66" s="39">
        <v>10824</v>
      </c>
      <c r="G66" s="39">
        <v>71574</v>
      </c>
      <c r="H66" s="39">
        <v>3866</v>
      </c>
      <c r="I66" s="37">
        <f t="shared" si="6"/>
        <v>86264</v>
      </c>
    </row>
    <row r="67" spans="1:9">
      <c r="A67" s="264"/>
      <c r="B67" s="264"/>
      <c r="C67" s="266"/>
      <c r="D67" s="38"/>
      <c r="E67" s="38" t="s">
        <v>53</v>
      </c>
      <c r="F67" s="39">
        <f>F65-F66</f>
        <v>-10824</v>
      </c>
      <c r="G67" s="39">
        <f>G65-G66</f>
        <v>-1574</v>
      </c>
      <c r="H67" s="39">
        <f>H65-H66</f>
        <v>-3866</v>
      </c>
      <c r="I67" s="37">
        <f t="shared" si="6"/>
        <v>-16264</v>
      </c>
    </row>
    <row r="68" spans="1:9">
      <c r="A68" s="264"/>
      <c r="B68" s="264"/>
      <c r="C68" s="265" t="s">
        <v>177</v>
      </c>
      <c r="D68" s="38"/>
      <c r="E68" s="38" t="s">
        <v>51</v>
      </c>
      <c r="F68" s="39">
        <v>0</v>
      </c>
      <c r="G68" s="39">
        <v>6720000</v>
      </c>
      <c r="H68" s="39">
        <v>0</v>
      </c>
      <c r="I68" s="37">
        <f t="shared" si="6"/>
        <v>6720000</v>
      </c>
    </row>
    <row r="69" spans="1:9">
      <c r="A69" s="264"/>
      <c r="B69" s="264"/>
      <c r="C69" s="264"/>
      <c r="D69" s="38"/>
      <c r="E69" s="38" t="s">
        <v>52</v>
      </c>
      <c r="F69" s="39">
        <v>0</v>
      </c>
      <c r="G69" s="39">
        <v>6095200</v>
      </c>
      <c r="H69" s="39">
        <v>0</v>
      </c>
      <c r="I69" s="37">
        <f t="shared" si="6"/>
        <v>6095200</v>
      </c>
    </row>
    <row r="70" spans="1:9">
      <c r="A70" s="264"/>
      <c r="B70" s="264"/>
      <c r="C70" s="266"/>
      <c r="D70" s="38"/>
      <c r="E70" s="38" t="s">
        <v>53</v>
      </c>
      <c r="F70" s="39">
        <f>F68-F69</f>
        <v>0</v>
      </c>
      <c r="G70" s="39">
        <f>G68-G69</f>
        <v>624800</v>
      </c>
      <c r="H70" s="39">
        <f>H68-H69</f>
        <v>0</v>
      </c>
      <c r="I70" s="37">
        <f t="shared" si="6"/>
        <v>624800</v>
      </c>
    </row>
    <row r="71" spans="1:9">
      <c r="A71" s="264"/>
      <c r="B71" s="264"/>
      <c r="C71" s="265" t="s">
        <v>176</v>
      </c>
      <c r="D71" s="38"/>
      <c r="E71" s="38" t="s">
        <v>51</v>
      </c>
      <c r="F71" s="39">
        <v>0</v>
      </c>
      <c r="G71" s="39">
        <v>1750000</v>
      </c>
      <c r="H71" s="39">
        <v>0</v>
      </c>
      <c r="I71" s="37">
        <f t="shared" si="6"/>
        <v>1750000</v>
      </c>
    </row>
    <row r="72" spans="1:9">
      <c r="A72" s="264"/>
      <c r="B72" s="264"/>
      <c r="C72" s="264"/>
      <c r="D72" s="38"/>
      <c r="E72" s="38" t="s">
        <v>52</v>
      </c>
      <c r="F72" s="39">
        <v>0</v>
      </c>
      <c r="G72" s="39">
        <v>2180463</v>
      </c>
      <c r="H72" s="39">
        <v>0</v>
      </c>
      <c r="I72" s="37">
        <f t="shared" si="6"/>
        <v>2180463</v>
      </c>
    </row>
    <row r="73" spans="1:9">
      <c r="A73" s="264"/>
      <c r="B73" s="264"/>
      <c r="C73" s="266"/>
      <c r="D73" s="38"/>
      <c r="E73" s="38" t="s">
        <v>53</v>
      </c>
      <c r="F73" s="39">
        <f>F71-F72</f>
        <v>0</v>
      </c>
      <c r="G73" s="39">
        <f>G71-G72</f>
        <v>-430463</v>
      </c>
      <c r="H73" s="39">
        <f>H71-H72</f>
        <v>0</v>
      </c>
      <c r="I73" s="37">
        <f t="shared" si="6"/>
        <v>-430463</v>
      </c>
    </row>
    <row r="74" spans="1:9">
      <c r="A74" s="264"/>
      <c r="B74" s="264" t="s">
        <v>175</v>
      </c>
      <c r="C74" s="265"/>
      <c r="D74" s="38"/>
      <c r="E74" s="38" t="s">
        <v>51</v>
      </c>
      <c r="F74" s="39">
        <f t="shared" ref="F74:H75" si="18">F65+F68+F71</f>
        <v>0</v>
      </c>
      <c r="G74" s="39">
        <f t="shared" si="18"/>
        <v>8540000</v>
      </c>
      <c r="H74" s="39">
        <f t="shared" si="18"/>
        <v>0</v>
      </c>
      <c r="I74" s="37">
        <f t="shared" si="6"/>
        <v>8540000</v>
      </c>
    </row>
    <row r="75" spans="1:9">
      <c r="A75" s="264"/>
      <c r="B75" s="264"/>
      <c r="C75" s="264"/>
      <c r="D75" s="38"/>
      <c r="E75" s="38" t="s">
        <v>52</v>
      </c>
      <c r="F75" s="39">
        <f t="shared" si="18"/>
        <v>10824</v>
      </c>
      <c r="G75" s="39">
        <f t="shared" si="18"/>
        <v>8347237</v>
      </c>
      <c r="H75" s="39">
        <f t="shared" si="18"/>
        <v>3866</v>
      </c>
      <c r="I75" s="37">
        <f t="shared" si="6"/>
        <v>8361927</v>
      </c>
    </row>
    <row r="76" spans="1:9">
      <c r="A76" s="264"/>
      <c r="B76" s="266"/>
      <c r="C76" s="266"/>
      <c r="D76" s="38"/>
      <c r="E76" s="38" t="s">
        <v>53</v>
      </c>
      <c r="F76" s="39">
        <f t="shared" ref="F76:H76" si="19">F74-F75</f>
        <v>-10824</v>
      </c>
      <c r="G76" s="39">
        <f t="shared" si="19"/>
        <v>192763</v>
      </c>
      <c r="H76" s="39">
        <f t="shared" si="19"/>
        <v>-3866</v>
      </c>
      <c r="I76" s="37">
        <f t="shared" si="6"/>
        <v>178073</v>
      </c>
    </row>
    <row r="77" spans="1:9">
      <c r="A77" s="264" t="s">
        <v>175</v>
      </c>
      <c r="B77" s="265"/>
      <c r="C77" s="265"/>
      <c r="D77" s="38"/>
      <c r="E77" s="38" t="s">
        <v>51</v>
      </c>
      <c r="F77" s="39">
        <f>F74</f>
        <v>0</v>
      </c>
      <c r="G77" s="39">
        <f t="shared" ref="G77:H77" si="20">G74</f>
        <v>8540000</v>
      </c>
      <c r="H77" s="39">
        <f t="shared" si="20"/>
        <v>0</v>
      </c>
      <c r="I77" s="37">
        <f t="shared" si="6"/>
        <v>8540000</v>
      </c>
    </row>
    <row r="78" spans="1:9">
      <c r="A78" s="264"/>
      <c r="B78" s="264"/>
      <c r="C78" s="264"/>
      <c r="D78" s="38"/>
      <c r="E78" s="38" t="s">
        <v>52</v>
      </c>
      <c r="F78" s="39">
        <f t="shared" ref="F78:H78" si="21">F75</f>
        <v>10824</v>
      </c>
      <c r="G78" s="39">
        <f t="shared" si="21"/>
        <v>8347237</v>
      </c>
      <c r="H78" s="39">
        <f t="shared" si="21"/>
        <v>3866</v>
      </c>
      <c r="I78" s="37">
        <f t="shared" si="6"/>
        <v>8361927</v>
      </c>
    </row>
    <row r="79" spans="1:9">
      <c r="A79" s="266"/>
      <c r="B79" s="266"/>
      <c r="C79" s="266"/>
      <c r="D79" s="21"/>
      <c r="E79" s="21" t="s">
        <v>53</v>
      </c>
      <c r="F79" s="39">
        <f t="shared" ref="F79:H79" si="22">F77-F78</f>
        <v>-10824</v>
      </c>
      <c r="G79" s="39">
        <f t="shared" si="22"/>
        <v>192763</v>
      </c>
      <c r="H79" s="39">
        <f t="shared" si="22"/>
        <v>-3866</v>
      </c>
      <c r="I79" s="37">
        <f t="shared" si="6"/>
        <v>178073</v>
      </c>
    </row>
    <row r="80" spans="1:9">
      <c r="A80" s="267" t="s">
        <v>60</v>
      </c>
      <c r="B80" s="268"/>
      <c r="C80" s="268"/>
      <c r="D80" s="269"/>
      <c r="E80" s="22" t="s">
        <v>51</v>
      </c>
      <c r="F80" s="23">
        <f t="shared" ref="F80:I82" si="23">F77+F62+F47+F35+F23+F11</f>
        <v>95583500</v>
      </c>
      <c r="G80" s="23">
        <f t="shared" si="23"/>
        <v>536715550</v>
      </c>
      <c r="H80" s="23">
        <f t="shared" si="23"/>
        <v>4950757</v>
      </c>
      <c r="I80" s="23">
        <f t="shared" si="23"/>
        <v>637249807</v>
      </c>
    </row>
    <row r="81" spans="1:9">
      <c r="A81" s="270"/>
      <c r="B81" s="271"/>
      <c r="C81" s="271"/>
      <c r="D81" s="272"/>
      <c r="E81" s="24" t="s">
        <v>52</v>
      </c>
      <c r="F81" s="23">
        <f t="shared" si="23"/>
        <v>95594324</v>
      </c>
      <c r="G81" s="23">
        <f t="shared" si="23"/>
        <v>533850807</v>
      </c>
      <c r="H81" s="23">
        <f t="shared" si="23"/>
        <v>4454623</v>
      </c>
      <c r="I81" s="23">
        <f t="shared" si="23"/>
        <v>633899754</v>
      </c>
    </row>
    <row r="82" spans="1:9">
      <c r="A82" s="273"/>
      <c r="B82" s="274"/>
      <c r="C82" s="274"/>
      <c r="D82" s="275"/>
      <c r="E82" s="24" t="s">
        <v>53</v>
      </c>
      <c r="F82" s="23">
        <f t="shared" si="23"/>
        <v>-10824</v>
      </c>
      <c r="G82" s="23">
        <f t="shared" si="23"/>
        <v>2864743</v>
      </c>
      <c r="H82" s="23">
        <f t="shared" si="23"/>
        <v>496134</v>
      </c>
      <c r="I82" s="23">
        <f t="shared" si="23"/>
        <v>3350053</v>
      </c>
    </row>
  </sheetData>
  <mergeCells count="83">
    <mergeCell ref="A1:I1"/>
    <mergeCell ref="A3:D3"/>
    <mergeCell ref="E3:E4"/>
    <mergeCell ref="F3:F4"/>
    <mergeCell ref="G3:G4"/>
    <mergeCell ref="H3:H4"/>
    <mergeCell ref="I3:I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9:A31"/>
    <mergeCell ref="B29:B31"/>
    <mergeCell ref="C29:C31"/>
    <mergeCell ref="A26:A28"/>
    <mergeCell ref="B26:B28"/>
    <mergeCell ref="C26:C28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B59:B61"/>
    <mergeCell ref="C59:C61"/>
    <mergeCell ref="A62:A64"/>
    <mergeCell ref="B62:B64"/>
    <mergeCell ref="C62:C64"/>
    <mergeCell ref="A77:A79"/>
    <mergeCell ref="B77:B79"/>
    <mergeCell ref="C77:C79"/>
    <mergeCell ref="A80:D82"/>
    <mergeCell ref="A71:A73"/>
    <mergeCell ref="B71:B73"/>
    <mergeCell ref="C71:C73"/>
    <mergeCell ref="A74:A76"/>
    <mergeCell ref="B74:B76"/>
    <mergeCell ref="C74:C76"/>
    <mergeCell ref="A68:A70"/>
    <mergeCell ref="B68:B70"/>
    <mergeCell ref="C68:C70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A65:A67"/>
    <mergeCell ref="B65:B67"/>
    <mergeCell ref="C65:C67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ignoredErrors>
    <ignoredError sqref="H22 H34 H46 F10:H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zoomScaleNormal="100" workbookViewId="0">
      <selection sqref="A1:I1"/>
    </sheetView>
  </sheetViews>
  <sheetFormatPr defaultRowHeight="16.5"/>
  <cols>
    <col min="1" max="1" width="10.21875" style="20" customWidth="1"/>
    <col min="2" max="2" width="10.21875" style="20" bestFit="1" customWidth="1"/>
    <col min="3" max="3" width="10.88671875" style="20" bestFit="1" customWidth="1"/>
    <col min="4" max="4" width="0" style="20" hidden="1" customWidth="1"/>
    <col min="5" max="5" width="5.77734375" style="20" customWidth="1"/>
    <col min="6" max="9" width="11.88671875" style="20" customWidth="1"/>
    <col min="10" max="16384" width="8.88671875" style="20"/>
  </cols>
  <sheetData>
    <row r="1" spans="1:9" s="59" customFormat="1" ht="49.5" customHeight="1">
      <c r="A1" s="276" t="s">
        <v>244</v>
      </c>
      <c r="B1" s="276"/>
      <c r="C1" s="276"/>
      <c r="D1" s="276"/>
      <c r="E1" s="276"/>
      <c r="F1" s="276"/>
      <c r="G1" s="276"/>
      <c r="H1" s="276"/>
      <c r="I1" s="276"/>
    </row>
    <row r="2" spans="1:9" s="17" customFormat="1" ht="18.75" customHeight="1">
      <c r="A2" s="15" t="s">
        <v>179</v>
      </c>
      <c r="B2" s="15"/>
      <c r="C2" s="15"/>
      <c r="D2" s="15"/>
      <c r="E2" s="15"/>
      <c r="F2" s="15"/>
      <c r="G2" s="15"/>
      <c r="H2" s="16"/>
      <c r="I2" s="16" t="s">
        <v>40</v>
      </c>
    </row>
    <row r="3" spans="1:9" s="18" customFormat="1">
      <c r="A3" s="277" t="s">
        <v>41</v>
      </c>
      <c r="B3" s="278"/>
      <c r="C3" s="278"/>
      <c r="D3" s="279"/>
      <c r="E3" s="280" t="s">
        <v>42</v>
      </c>
      <c r="F3" s="280" t="s">
        <v>61</v>
      </c>
      <c r="G3" s="280" t="s">
        <v>44</v>
      </c>
      <c r="H3" s="280" t="s">
        <v>45</v>
      </c>
      <c r="I3" s="280" t="s">
        <v>46</v>
      </c>
    </row>
    <row r="4" spans="1:9" s="18" customFormat="1">
      <c r="A4" s="19" t="s">
        <v>47</v>
      </c>
      <c r="B4" s="19" t="s">
        <v>48</v>
      </c>
      <c r="C4" s="19" t="s">
        <v>49</v>
      </c>
      <c r="D4" s="19"/>
      <c r="E4" s="281"/>
      <c r="F4" s="281"/>
      <c r="G4" s="281"/>
      <c r="H4" s="281"/>
      <c r="I4" s="281"/>
    </row>
    <row r="5" spans="1:9">
      <c r="A5" s="284"/>
      <c r="B5" s="284"/>
      <c r="C5" s="284" t="s">
        <v>62</v>
      </c>
      <c r="D5" s="36"/>
      <c r="E5" s="40" t="s">
        <v>51</v>
      </c>
      <c r="F5" s="41">
        <v>81655000</v>
      </c>
      <c r="G5" s="41">
        <v>227721800</v>
      </c>
      <c r="H5" s="41">
        <v>0</v>
      </c>
      <c r="I5" s="41">
        <f>SUM(F5:H5)</f>
        <v>309376800</v>
      </c>
    </row>
    <row r="6" spans="1:9">
      <c r="A6" s="282"/>
      <c r="B6" s="282"/>
      <c r="C6" s="282"/>
      <c r="D6" s="38"/>
      <c r="E6" s="42" t="s">
        <v>52</v>
      </c>
      <c r="F6" s="43">
        <v>81655000</v>
      </c>
      <c r="G6" s="43">
        <v>221164510</v>
      </c>
      <c r="H6" s="43">
        <v>0</v>
      </c>
      <c r="I6" s="41">
        <f t="shared" ref="I6:I69" si="0">SUM(F6:H6)</f>
        <v>302819510</v>
      </c>
    </row>
    <row r="7" spans="1:9">
      <c r="A7" s="282"/>
      <c r="B7" s="282"/>
      <c r="C7" s="283"/>
      <c r="D7" s="38"/>
      <c r="E7" s="42" t="s">
        <v>53</v>
      </c>
      <c r="F7" s="43">
        <f>F5-F6</f>
        <v>0</v>
      </c>
      <c r="G7" s="43">
        <f>G5-G6</f>
        <v>6557290</v>
      </c>
      <c r="H7" s="43">
        <v>0</v>
      </c>
      <c r="I7" s="41">
        <f t="shared" si="0"/>
        <v>6557290</v>
      </c>
    </row>
    <row r="8" spans="1:9">
      <c r="A8" s="282"/>
      <c r="B8" s="282"/>
      <c r="C8" s="284" t="s">
        <v>181</v>
      </c>
      <c r="D8" s="38"/>
      <c r="E8" s="42" t="s">
        <v>51</v>
      </c>
      <c r="F8" s="43">
        <v>0</v>
      </c>
      <c r="G8" s="43">
        <v>54811680</v>
      </c>
      <c r="H8" s="43">
        <v>0</v>
      </c>
      <c r="I8" s="41">
        <f t="shared" si="0"/>
        <v>54811680</v>
      </c>
    </row>
    <row r="9" spans="1:9">
      <c r="A9" s="282"/>
      <c r="B9" s="282"/>
      <c r="C9" s="282"/>
      <c r="D9" s="38"/>
      <c r="E9" s="42" t="s">
        <v>52</v>
      </c>
      <c r="F9" s="43">
        <v>0</v>
      </c>
      <c r="G9" s="43">
        <v>52684730</v>
      </c>
      <c r="H9" s="43">
        <v>0</v>
      </c>
      <c r="I9" s="41">
        <f t="shared" si="0"/>
        <v>52684730</v>
      </c>
    </row>
    <row r="10" spans="1:9">
      <c r="A10" s="282"/>
      <c r="B10" s="282"/>
      <c r="C10" s="283"/>
      <c r="D10" s="38"/>
      <c r="E10" s="42" t="s">
        <v>53</v>
      </c>
      <c r="F10" s="43">
        <f>F8-F9</f>
        <v>0</v>
      </c>
      <c r="G10" s="43">
        <f>G8-G9</f>
        <v>2126950</v>
      </c>
      <c r="H10" s="43">
        <v>0</v>
      </c>
      <c r="I10" s="41">
        <f t="shared" si="0"/>
        <v>2126950</v>
      </c>
    </row>
    <row r="11" spans="1:9">
      <c r="A11" s="282"/>
      <c r="B11" s="282"/>
      <c r="C11" s="291" t="s">
        <v>63</v>
      </c>
      <c r="D11" s="38"/>
      <c r="E11" s="42" t="s">
        <v>51</v>
      </c>
      <c r="F11" s="43">
        <v>0</v>
      </c>
      <c r="G11" s="43">
        <v>29400000</v>
      </c>
      <c r="H11" s="43">
        <v>0</v>
      </c>
      <c r="I11" s="41">
        <f t="shared" si="0"/>
        <v>29400000</v>
      </c>
    </row>
    <row r="12" spans="1:9">
      <c r="A12" s="282"/>
      <c r="B12" s="282"/>
      <c r="C12" s="282"/>
      <c r="D12" s="38"/>
      <c r="E12" s="42" t="s">
        <v>52</v>
      </c>
      <c r="F12" s="43">
        <v>0</v>
      </c>
      <c r="G12" s="43">
        <v>28394480</v>
      </c>
      <c r="H12" s="43">
        <v>0</v>
      </c>
      <c r="I12" s="41">
        <f t="shared" si="0"/>
        <v>28394480</v>
      </c>
    </row>
    <row r="13" spans="1:9">
      <c r="A13" s="282"/>
      <c r="B13" s="282"/>
      <c r="C13" s="283"/>
      <c r="D13" s="38"/>
      <c r="E13" s="42" t="s">
        <v>53</v>
      </c>
      <c r="F13" s="43">
        <f>F11-F12</f>
        <v>0</v>
      </c>
      <c r="G13" s="43">
        <f>G11-G12</f>
        <v>1005520</v>
      </c>
      <c r="H13" s="43">
        <v>0</v>
      </c>
      <c r="I13" s="41">
        <f t="shared" si="0"/>
        <v>1005520</v>
      </c>
    </row>
    <row r="14" spans="1:9">
      <c r="A14" s="282"/>
      <c r="B14" s="282"/>
      <c r="C14" s="284" t="s">
        <v>64</v>
      </c>
      <c r="D14" s="38"/>
      <c r="E14" s="42" t="s">
        <v>51</v>
      </c>
      <c r="F14" s="43">
        <v>0</v>
      </c>
      <c r="G14" s="43">
        <v>34193952</v>
      </c>
      <c r="H14" s="43">
        <v>0</v>
      </c>
      <c r="I14" s="41">
        <f t="shared" si="0"/>
        <v>34193952</v>
      </c>
    </row>
    <row r="15" spans="1:9">
      <c r="A15" s="282"/>
      <c r="B15" s="282"/>
      <c r="C15" s="282"/>
      <c r="D15" s="38"/>
      <c r="E15" s="42" t="s">
        <v>52</v>
      </c>
      <c r="F15" s="43">
        <v>0</v>
      </c>
      <c r="G15" s="43">
        <v>29863350</v>
      </c>
      <c r="H15" s="43">
        <v>0</v>
      </c>
      <c r="I15" s="41">
        <f t="shared" si="0"/>
        <v>29863350</v>
      </c>
    </row>
    <row r="16" spans="1:9">
      <c r="A16" s="282"/>
      <c r="B16" s="282"/>
      <c r="C16" s="283"/>
      <c r="D16" s="38"/>
      <c r="E16" s="42" t="s">
        <v>53</v>
      </c>
      <c r="F16" s="43">
        <f>F14-F15</f>
        <v>0</v>
      </c>
      <c r="G16" s="43">
        <f>G14-G15</f>
        <v>4330602</v>
      </c>
      <c r="H16" s="43">
        <v>0</v>
      </c>
      <c r="I16" s="41">
        <f t="shared" si="0"/>
        <v>4330602</v>
      </c>
    </row>
    <row r="17" spans="1:9">
      <c r="A17" s="282"/>
      <c r="B17" s="282" t="s">
        <v>65</v>
      </c>
      <c r="C17" s="284"/>
      <c r="D17" s="38"/>
      <c r="E17" s="42" t="s">
        <v>51</v>
      </c>
      <c r="F17" s="43">
        <f>F5+F8+F11+F14</f>
        <v>81655000</v>
      </c>
      <c r="G17" s="43">
        <f>G5+G8+G11+G14</f>
        <v>346127432</v>
      </c>
      <c r="H17" s="43">
        <v>0</v>
      </c>
      <c r="I17" s="41">
        <f t="shared" si="0"/>
        <v>427782432</v>
      </c>
    </row>
    <row r="18" spans="1:9">
      <c r="A18" s="282"/>
      <c r="B18" s="282"/>
      <c r="C18" s="282"/>
      <c r="D18" s="38"/>
      <c r="E18" s="42" t="s">
        <v>52</v>
      </c>
      <c r="F18" s="43">
        <f>F6+F9+F12+F15</f>
        <v>81655000</v>
      </c>
      <c r="G18" s="43">
        <f>G6+G9+G12+G15</f>
        <v>332107070</v>
      </c>
      <c r="H18" s="43">
        <v>0</v>
      </c>
      <c r="I18" s="41">
        <f t="shared" si="0"/>
        <v>413762070</v>
      </c>
    </row>
    <row r="19" spans="1:9">
      <c r="A19" s="282"/>
      <c r="B19" s="283"/>
      <c r="C19" s="283"/>
      <c r="D19" s="38"/>
      <c r="E19" s="42" t="s">
        <v>53</v>
      </c>
      <c r="F19" s="43">
        <f>F17-F18</f>
        <v>0</v>
      </c>
      <c r="G19" s="43">
        <f>G17-G18</f>
        <v>14020362</v>
      </c>
      <c r="H19" s="43">
        <v>0</v>
      </c>
      <c r="I19" s="41">
        <f t="shared" si="0"/>
        <v>14020362</v>
      </c>
    </row>
    <row r="20" spans="1:9">
      <c r="A20" s="282"/>
      <c r="B20" s="284"/>
      <c r="C20" s="284" t="s">
        <v>66</v>
      </c>
      <c r="D20" s="38"/>
      <c r="E20" s="42" t="s">
        <v>51</v>
      </c>
      <c r="F20" s="43">
        <v>0</v>
      </c>
      <c r="G20" s="43">
        <v>5200000</v>
      </c>
      <c r="H20" s="43">
        <v>0</v>
      </c>
      <c r="I20" s="41">
        <f t="shared" si="0"/>
        <v>5200000</v>
      </c>
    </row>
    <row r="21" spans="1:9">
      <c r="A21" s="282"/>
      <c r="B21" s="282"/>
      <c r="C21" s="282"/>
      <c r="D21" s="38"/>
      <c r="E21" s="42" t="s">
        <v>52</v>
      </c>
      <c r="F21" s="43">
        <v>0</v>
      </c>
      <c r="G21" s="43">
        <v>1909800</v>
      </c>
      <c r="H21" s="43">
        <v>0</v>
      </c>
      <c r="I21" s="41">
        <f t="shared" si="0"/>
        <v>1909800</v>
      </c>
    </row>
    <row r="22" spans="1:9">
      <c r="A22" s="282"/>
      <c r="B22" s="282"/>
      <c r="C22" s="283"/>
      <c r="D22" s="38"/>
      <c r="E22" s="42" t="s">
        <v>53</v>
      </c>
      <c r="F22" s="43">
        <f>F20-F21</f>
        <v>0</v>
      </c>
      <c r="G22" s="43">
        <f>G20-G21</f>
        <v>3290200</v>
      </c>
      <c r="H22" s="43">
        <v>0</v>
      </c>
      <c r="I22" s="41">
        <f t="shared" si="0"/>
        <v>3290200</v>
      </c>
    </row>
    <row r="23" spans="1:9">
      <c r="A23" s="282"/>
      <c r="B23" s="282"/>
      <c r="C23" s="284" t="s">
        <v>67</v>
      </c>
      <c r="D23" s="38"/>
      <c r="E23" s="42" t="s">
        <v>51</v>
      </c>
      <c r="F23" s="43">
        <v>0</v>
      </c>
      <c r="G23" s="43">
        <v>7200000</v>
      </c>
      <c r="H23" s="43">
        <v>0</v>
      </c>
      <c r="I23" s="41">
        <f t="shared" si="0"/>
        <v>7200000</v>
      </c>
    </row>
    <row r="24" spans="1:9">
      <c r="A24" s="282"/>
      <c r="B24" s="282"/>
      <c r="C24" s="282"/>
      <c r="D24" s="38"/>
      <c r="E24" s="42" t="s">
        <v>52</v>
      </c>
      <c r="F24" s="43">
        <v>0</v>
      </c>
      <c r="G24" s="43">
        <v>2614700</v>
      </c>
      <c r="H24" s="43">
        <v>0</v>
      </c>
      <c r="I24" s="41">
        <f t="shared" si="0"/>
        <v>2614700</v>
      </c>
    </row>
    <row r="25" spans="1:9">
      <c r="A25" s="282"/>
      <c r="B25" s="282"/>
      <c r="C25" s="283"/>
      <c r="D25" s="38"/>
      <c r="E25" s="42" t="s">
        <v>53</v>
      </c>
      <c r="F25" s="43">
        <f>F23-F24</f>
        <v>0</v>
      </c>
      <c r="G25" s="43">
        <f>G23-G24</f>
        <v>4585300</v>
      </c>
      <c r="H25" s="43">
        <v>0</v>
      </c>
      <c r="I25" s="41">
        <f t="shared" si="0"/>
        <v>4585300</v>
      </c>
    </row>
    <row r="26" spans="1:9">
      <c r="A26" s="282"/>
      <c r="B26" s="282" t="s">
        <v>68</v>
      </c>
      <c r="C26" s="284"/>
      <c r="D26" s="38"/>
      <c r="E26" s="42" t="s">
        <v>51</v>
      </c>
      <c r="F26" s="43">
        <v>0</v>
      </c>
      <c r="G26" s="43">
        <f>G20+G23</f>
        <v>12400000</v>
      </c>
      <c r="H26" s="43">
        <v>0</v>
      </c>
      <c r="I26" s="41">
        <f t="shared" si="0"/>
        <v>12400000</v>
      </c>
    </row>
    <row r="27" spans="1:9">
      <c r="A27" s="282"/>
      <c r="B27" s="282"/>
      <c r="C27" s="282"/>
      <c r="D27" s="38"/>
      <c r="E27" s="42" t="s">
        <v>52</v>
      </c>
      <c r="F27" s="43">
        <v>0</v>
      </c>
      <c r="G27" s="43">
        <f>G21+G24</f>
        <v>4524500</v>
      </c>
      <c r="H27" s="43">
        <v>0</v>
      </c>
      <c r="I27" s="41">
        <f t="shared" si="0"/>
        <v>4524500</v>
      </c>
    </row>
    <row r="28" spans="1:9">
      <c r="A28" s="282"/>
      <c r="B28" s="283"/>
      <c r="C28" s="283"/>
      <c r="D28" s="38"/>
      <c r="E28" s="42" t="s">
        <v>53</v>
      </c>
      <c r="F28" s="43">
        <f>F26-F27</f>
        <v>0</v>
      </c>
      <c r="G28" s="43">
        <f>G26-G27</f>
        <v>7875500</v>
      </c>
      <c r="H28" s="43">
        <v>0</v>
      </c>
      <c r="I28" s="41">
        <f t="shared" si="0"/>
        <v>7875500</v>
      </c>
    </row>
    <row r="29" spans="1:9">
      <c r="A29" s="282"/>
      <c r="B29" s="282"/>
      <c r="C29" s="291" t="s">
        <v>69</v>
      </c>
      <c r="D29" s="38"/>
      <c r="E29" s="42" t="s">
        <v>51</v>
      </c>
      <c r="F29" s="43">
        <v>0</v>
      </c>
      <c r="G29" s="43">
        <v>28629600</v>
      </c>
      <c r="H29" s="43">
        <v>0</v>
      </c>
      <c r="I29" s="41">
        <f t="shared" si="0"/>
        <v>28629600</v>
      </c>
    </row>
    <row r="30" spans="1:9">
      <c r="A30" s="282"/>
      <c r="B30" s="282"/>
      <c r="C30" s="282"/>
      <c r="D30" s="38"/>
      <c r="E30" s="42" t="s">
        <v>52</v>
      </c>
      <c r="F30" s="43">
        <v>0</v>
      </c>
      <c r="G30" s="43">
        <v>12065456</v>
      </c>
      <c r="H30" s="43">
        <v>0</v>
      </c>
      <c r="I30" s="41">
        <f t="shared" si="0"/>
        <v>12065456</v>
      </c>
    </row>
    <row r="31" spans="1:9">
      <c r="A31" s="282"/>
      <c r="B31" s="282"/>
      <c r="C31" s="283"/>
      <c r="D31" s="38"/>
      <c r="E31" s="42" t="s">
        <v>53</v>
      </c>
      <c r="F31" s="43">
        <f>F29-F30</f>
        <v>0</v>
      </c>
      <c r="G31" s="43">
        <f>G29-G30</f>
        <v>16564144</v>
      </c>
      <c r="H31" s="43">
        <v>0</v>
      </c>
      <c r="I31" s="41">
        <f t="shared" si="0"/>
        <v>16564144</v>
      </c>
    </row>
    <row r="32" spans="1:9">
      <c r="A32" s="282"/>
      <c r="B32" s="282"/>
      <c r="C32" s="284" t="s">
        <v>182</v>
      </c>
      <c r="D32" s="38"/>
      <c r="E32" s="42" t="s">
        <v>51</v>
      </c>
      <c r="F32" s="43">
        <v>0</v>
      </c>
      <c r="G32" s="43">
        <v>20000000</v>
      </c>
      <c r="H32" s="43">
        <v>0</v>
      </c>
      <c r="I32" s="41">
        <f t="shared" si="0"/>
        <v>20000000</v>
      </c>
    </row>
    <row r="33" spans="1:9">
      <c r="A33" s="282"/>
      <c r="B33" s="282"/>
      <c r="C33" s="282"/>
      <c r="D33" s="38"/>
      <c r="E33" s="42" t="s">
        <v>52</v>
      </c>
      <c r="F33" s="43">
        <v>0</v>
      </c>
      <c r="G33" s="43">
        <v>11221074</v>
      </c>
      <c r="H33" s="43">
        <v>0</v>
      </c>
      <c r="I33" s="41">
        <f t="shared" si="0"/>
        <v>11221074</v>
      </c>
    </row>
    <row r="34" spans="1:9">
      <c r="A34" s="282"/>
      <c r="B34" s="282"/>
      <c r="C34" s="283"/>
      <c r="D34" s="38"/>
      <c r="E34" s="42" t="s">
        <v>53</v>
      </c>
      <c r="F34" s="43">
        <f>$F$7</f>
        <v>0</v>
      </c>
      <c r="G34" s="43">
        <f>G32-G33</f>
        <v>8778926</v>
      </c>
      <c r="H34" s="43">
        <v>0</v>
      </c>
      <c r="I34" s="41">
        <f t="shared" si="0"/>
        <v>8778926</v>
      </c>
    </row>
    <row r="35" spans="1:9">
      <c r="A35" s="282"/>
      <c r="B35" s="282"/>
      <c r="C35" s="284" t="s">
        <v>183</v>
      </c>
      <c r="D35" s="38"/>
      <c r="E35" s="42" t="s">
        <v>51</v>
      </c>
      <c r="F35" s="43">
        <v>0</v>
      </c>
      <c r="G35" s="43">
        <v>11978451</v>
      </c>
      <c r="H35" s="43">
        <v>0</v>
      </c>
      <c r="I35" s="41">
        <f t="shared" si="0"/>
        <v>11978451</v>
      </c>
    </row>
    <row r="36" spans="1:9">
      <c r="A36" s="282"/>
      <c r="B36" s="282"/>
      <c r="C36" s="282"/>
      <c r="D36" s="38"/>
      <c r="E36" s="42" t="s">
        <v>52</v>
      </c>
      <c r="F36" s="43">
        <v>0</v>
      </c>
      <c r="G36" s="43">
        <v>6103880</v>
      </c>
      <c r="H36" s="43">
        <v>0</v>
      </c>
      <c r="I36" s="41">
        <f t="shared" si="0"/>
        <v>6103880</v>
      </c>
    </row>
    <row r="37" spans="1:9">
      <c r="A37" s="282"/>
      <c r="B37" s="282"/>
      <c r="C37" s="283"/>
      <c r="D37" s="38"/>
      <c r="E37" s="42" t="s">
        <v>53</v>
      </c>
      <c r="F37" s="43">
        <f>F35-F36</f>
        <v>0</v>
      </c>
      <c r="G37" s="43">
        <f>G35-G36</f>
        <v>5874571</v>
      </c>
      <c r="H37" s="43">
        <v>0</v>
      </c>
      <c r="I37" s="41">
        <f t="shared" si="0"/>
        <v>5874571</v>
      </c>
    </row>
    <row r="38" spans="1:9">
      <c r="A38" s="282"/>
      <c r="B38" s="282"/>
      <c r="C38" s="284" t="s">
        <v>184</v>
      </c>
      <c r="D38" s="36"/>
      <c r="E38" s="40" t="s">
        <v>51</v>
      </c>
      <c r="F38" s="41">
        <v>3583500</v>
      </c>
      <c r="G38" s="41">
        <v>23245000</v>
      </c>
      <c r="H38" s="43">
        <v>0</v>
      </c>
      <c r="I38" s="41">
        <f t="shared" si="0"/>
        <v>26828500</v>
      </c>
    </row>
    <row r="39" spans="1:9">
      <c r="A39" s="282"/>
      <c r="B39" s="282"/>
      <c r="C39" s="282"/>
      <c r="D39" s="38"/>
      <c r="E39" s="42" t="s">
        <v>52</v>
      </c>
      <c r="F39" s="43">
        <v>3583500</v>
      </c>
      <c r="G39" s="43">
        <v>12576940</v>
      </c>
      <c r="H39" s="43">
        <v>0</v>
      </c>
      <c r="I39" s="41">
        <f t="shared" si="0"/>
        <v>16160440</v>
      </c>
    </row>
    <row r="40" spans="1:9">
      <c r="A40" s="282"/>
      <c r="B40" s="282"/>
      <c r="C40" s="283"/>
      <c r="D40" s="38"/>
      <c r="E40" s="42" t="s">
        <v>53</v>
      </c>
      <c r="F40" s="43">
        <f>F38-F39</f>
        <v>0</v>
      </c>
      <c r="G40" s="43">
        <f>G38-G39</f>
        <v>10668060</v>
      </c>
      <c r="H40" s="43">
        <v>0</v>
      </c>
      <c r="I40" s="41">
        <f t="shared" si="0"/>
        <v>10668060</v>
      </c>
    </row>
    <row r="41" spans="1:9">
      <c r="A41" s="282"/>
      <c r="B41" s="282" t="s">
        <v>70</v>
      </c>
      <c r="C41" s="284"/>
      <c r="D41" s="38"/>
      <c r="E41" s="42" t="s">
        <v>51</v>
      </c>
      <c r="F41" s="43">
        <f>F29+F32+F35+F38</f>
        <v>3583500</v>
      </c>
      <c r="G41" s="43">
        <f>G29+G32+G35+G38</f>
        <v>83853051</v>
      </c>
      <c r="H41" s="43">
        <v>0</v>
      </c>
      <c r="I41" s="41">
        <f t="shared" si="0"/>
        <v>87436551</v>
      </c>
    </row>
    <row r="42" spans="1:9">
      <c r="A42" s="282"/>
      <c r="B42" s="282"/>
      <c r="C42" s="282"/>
      <c r="D42" s="38"/>
      <c r="E42" s="42" t="s">
        <v>52</v>
      </c>
      <c r="F42" s="43">
        <f>F30+F33+F36+F39</f>
        <v>3583500</v>
      </c>
      <c r="G42" s="43">
        <f>G30+G33+G36+G39</f>
        <v>41967350</v>
      </c>
      <c r="H42" s="43">
        <v>0</v>
      </c>
      <c r="I42" s="41">
        <f t="shared" si="0"/>
        <v>45550850</v>
      </c>
    </row>
    <row r="43" spans="1:9">
      <c r="A43" s="282"/>
      <c r="B43" s="283"/>
      <c r="C43" s="283"/>
      <c r="D43" s="38"/>
      <c r="E43" s="42" t="s">
        <v>53</v>
      </c>
      <c r="F43" s="43">
        <f>F41-F42</f>
        <v>0</v>
      </c>
      <c r="G43" s="43">
        <f>G41-G42</f>
        <v>41885701</v>
      </c>
      <c r="H43" s="43">
        <v>0</v>
      </c>
      <c r="I43" s="41">
        <f t="shared" si="0"/>
        <v>41885701</v>
      </c>
    </row>
    <row r="44" spans="1:9">
      <c r="A44" s="282" t="s">
        <v>71</v>
      </c>
      <c r="B44" s="284"/>
      <c r="C44" s="284"/>
      <c r="D44" s="38"/>
      <c r="E44" s="42" t="s">
        <v>51</v>
      </c>
      <c r="F44" s="43">
        <f>F26+F41+F17</f>
        <v>85238500</v>
      </c>
      <c r="G44" s="43">
        <f>G26+G41+G17</f>
        <v>442380483</v>
      </c>
      <c r="H44" s="43">
        <v>0</v>
      </c>
      <c r="I44" s="41">
        <f t="shared" si="0"/>
        <v>527618983</v>
      </c>
    </row>
    <row r="45" spans="1:9">
      <c r="A45" s="282"/>
      <c r="B45" s="282"/>
      <c r="C45" s="282"/>
      <c r="D45" s="38"/>
      <c r="E45" s="42" t="s">
        <v>52</v>
      </c>
      <c r="F45" s="43">
        <f>F27+F42+F18</f>
        <v>85238500</v>
      </c>
      <c r="G45" s="43">
        <f>G27+G42+G18</f>
        <v>378598920</v>
      </c>
      <c r="H45" s="43">
        <v>0</v>
      </c>
      <c r="I45" s="41">
        <f t="shared" si="0"/>
        <v>463837420</v>
      </c>
    </row>
    <row r="46" spans="1:9">
      <c r="A46" s="283"/>
      <c r="B46" s="283"/>
      <c r="C46" s="283"/>
      <c r="D46" s="38"/>
      <c r="E46" s="42" t="s">
        <v>53</v>
      </c>
      <c r="F46" s="43">
        <f>F44-F45</f>
        <v>0</v>
      </c>
      <c r="G46" s="43">
        <f>G44-G45</f>
        <v>63781563</v>
      </c>
      <c r="H46" s="43">
        <v>0</v>
      </c>
      <c r="I46" s="41">
        <f t="shared" si="0"/>
        <v>63781563</v>
      </c>
    </row>
    <row r="47" spans="1:9">
      <c r="A47" s="284"/>
      <c r="B47" s="284"/>
      <c r="C47" s="284" t="s">
        <v>196</v>
      </c>
      <c r="D47" s="38"/>
      <c r="E47" s="42" t="s">
        <v>51</v>
      </c>
      <c r="F47" s="43">
        <v>0</v>
      </c>
      <c r="G47" s="43">
        <v>8000000</v>
      </c>
      <c r="H47" s="43">
        <v>0</v>
      </c>
      <c r="I47" s="41">
        <f t="shared" si="0"/>
        <v>8000000</v>
      </c>
    </row>
    <row r="48" spans="1:9">
      <c r="A48" s="282"/>
      <c r="B48" s="282"/>
      <c r="C48" s="282"/>
      <c r="D48" s="38"/>
      <c r="E48" s="42" t="s">
        <v>52</v>
      </c>
      <c r="F48" s="43">
        <v>0</v>
      </c>
      <c r="G48" s="43">
        <v>400000</v>
      </c>
      <c r="H48" s="43">
        <v>0</v>
      </c>
      <c r="I48" s="41">
        <f t="shared" si="0"/>
        <v>400000</v>
      </c>
    </row>
    <row r="49" spans="1:9">
      <c r="A49" s="282"/>
      <c r="B49" s="282"/>
      <c r="C49" s="283"/>
      <c r="D49" s="38"/>
      <c r="E49" s="42" t="s">
        <v>53</v>
      </c>
      <c r="F49" s="43">
        <f>F47-F48</f>
        <v>0</v>
      </c>
      <c r="G49" s="43">
        <f>G47-G48</f>
        <v>7600000</v>
      </c>
      <c r="H49" s="43">
        <v>0</v>
      </c>
      <c r="I49" s="41">
        <f t="shared" si="0"/>
        <v>7600000</v>
      </c>
    </row>
    <row r="50" spans="1:9">
      <c r="A50" s="282"/>
      <c r="B50" s="282"/>
      <c r="C50" s="284" t="s">
        <v>72</v>
      </c>
      <c r="D50" s="38"/>
      <c r="E50" s="42" t="s">
        <v>51</v>
      </c>
      <c r="F50" s="43">
        <v>0</v>
      </c>
      <c r="G50" s="43">
        <v>10000000</v>
      </c>
      <c r="H50" s="43">
        <v>0</v>
      </c>
      <c r="I50" s="41">
        <f t="shared" si="0"/>
        <v>10000000</v>
      </c>
    </row>
    <row r="51" spans="1:9">
      <c r="A51" s="282"/>
      <c r="B51" s="282"/>
      <c r="C51" s="282"/>
      <c r="D51" s="38"/>
      <c r="E51" s="42" t="s">
        <v>52</v>
      </c>
      <c r="F51" s="43">
        <v>0</v>
      </c>
      <c r="G51" s="43">
        <v>5723140</v>
      </c>
      <c r="H51" s="43">
        <v>0</v>
      </c>
      <c r="I51" s="41">
        <f t="shared" si="0"/>
        <v>5723140</v>
      </c>
    </row>
    <row r="52" spans="1:9">
      <c r="A52" s="282"/>
      <c r="B52" s="282"/>
      <c r="C52" s="283"/>
      <c r="D52" s="38"/>
      <c r="E52" s="42" t="s">
        <v>53</v>
      </c>
      <c r="F52" s="43">
        <f>F50-F51</f>
        <v>0</v>
      </c>
      <c r="G52" s="43">
        <f>G50-G51</f>
        <v>4276860</v>
      </c>
      <c r="H52" s="43">
        <v>0</v>
      </c>
      <c r="I52" s="41">
        <f t="shared" si="0"/>
        <v>4276860</v>
      </c>
    </row>
    <row r="53" spans="1:9">
      <c r="A53" s="282"/>
      <c r="B53" s="282"/>
      <c r="C53" s="291" t="s">
        <v>73</v>
      </c>
      <c r="D53" s="38"/>
      <c r="E53" s="42" t="s">
        <v>51</v>
      </c>
      <c r="F53" s="43">
        <v>0</v>
      </c>
      <c r="G53" s="43">
        <v>6000000</v>
      </c>
      <c r="H53" s="43">
        <v>0</v>
      </c>
      <c r="I53" s="41">
        <f t="shared" si="0"/>
        <v>6000000</v>
      </c>
    </row>
    <row r="54" spans="1:9">
      <c r="A54" s="282"/>
      <c r="B54" s="282"/>
      <c r="C54" s="282"/>
      <c r="D54" s="38"/>
      <c r="E54" s="42" t="s">
        <v>52</v>
      </c>
      <c r="F54" s="43">
        <v>0</v>
      </c>
      <c r="G54" s="43">
        <v>1489400</v>
      </c>
      <c r="H54" s="43">
        <v>0</v>
      </c>
      <c r="I54" s="41">
        <f t="shared" si="0"/>
        <v>1489400</v>
      </c>
    </row>
    <row r="55" spans="1:9">
      <c r="A55" s="282"/>
      <c r="B55" s="282"/>
      <c r="C55" s="283"/>
      <c r="D55" s="38"/>
      <c r="E55" s="42" t="s">
        <v>53</v>
      </c>
      <c r="F55" s="43">
        <f>F53-F54</f>
        <v>0</v>
      </c>
      <c r="G55" s="43">
        <f>G53-G54</f>
        <v>4510600</v>
      </c>
      <c r="H55" s="43">
        <v>0</v>
      </c>
      <c r="I55" s="41">
        <f t="shared" si="0"/>
        <v>4510600</v>
      </c>
    </row>
    <row r="56" spans="1:9">
      <c r="A56" s="282"/>
      <c r="B56" s="282" t="s">
        <v>74</v>
      </c>
      <c r="C56" s="284"/>
      <c r="D56" s="38"/>
      <c r="E56" s="42" t="s">
        <v>51</v>
      </c>
      <c r="F56" s="43">
        <f>F47+F50+F53</f>
        <v>0</v>
      </c>
      <c r="G56" s="43">
        <f>G47+G50+G53</f>
        <v>24000000</v>
      </c>
      <c r="H56" s="43">
        <v>0</v>
      </c>
      <c r="I56" s="41">
        <f t="shared" si="0"/>
        <v>24000000</v>
      </c>
    </row>
    <row r="57" spans="1:9">
      <c r="A57" s="282"/>
      <c r="B57" s="282"/>
      <c r="C57" s="282"/>
      <c r="D57" s="38"/>
      <c r="E57" s="42" t="s">
        <v>52</v>
      </c>
      <c r="F57" s="43">
        <f>F48+F51+F54</f>
        <v>0</v>
      </c>
      <c r="G57" s="43">
        <f>G48+G51+G54</f>
        <v>7612540</v>
      </c>
      <c r="H57" s="43">
        <v>0</v>
      </c>
      <c r="I57" s="41">
        <f t="shared" si="0"/>
        <v>7612540</v>
      </c>
    </row>
    <row r="58" spans="1:9">
      <c r="A58" s="282"/>
      <c r="B58" s="283"/>
      <c r="C58" s="283"/>
      <c r="D58" s="38"/>
      <c r="E58" s="42" t="s">
        <v>53</v>
      </c>
      <c r="F58" s="43">
        <f>F56-F57</f>
        <v>0</v>
      </c>
      <c r="G58" s="43">
        <f>G56-G57</f>
        <v>16387460</v>
      </c>
      <c r="H58" s="43">
        <v>0</v>
      </c>
      <c r="I58" s="41">
        <f t="shared" si="0"/>
        <v>16387460</v>
      </c>
    </row>
    <row r="59" spans="1:9">
      <c r="A59" s="282" t="s">
        <v>75</v>
      </c>
      <c r="B59" s="284"/>
      <c r="C59" s="284"/>
      <c r="D59" s="38"/>
      <c r="E59" s="42" t="s">
        <v>51</v>
      </c>
      <c r="F59" s="43">
        <f t="shared" ref="F59:G61" si="1">F56</f>
        <v>0</v>
      </c>
      <c r="G59" s="43">
        <f t="shared" si="1"/>
        <v>24000000</v>
      </c>
      <c r="H59" s="43">
        <v>0</v>
      </c>
      <c r="I59" s="41">
        <f t="shared" si="0"/>
        <v>24000000</v>
      </c>
    </row>
    <row r="60" spans="1:9">
      <c r="A60" s="282"/>
      <c r="B60" s="282"/>
      <c r="C60" s="282"/>
      <c r="D60" s="38"/>
      <c r="E60" s="42" t="s">
        <v>52</v>
      </c>
      <c r="F60" s="43">
        <f t="shared" si="1"/>
        <v>0</v>
      </c>
      <c r="G60" s="43">
        <f t="shared" si="1"/>
        <v>7612540</v>
      </c>
      <c r="H60" s="43">
        <v>0</v>
      </c>
      <c r="I60" s="41">
        <f t="shared" si="0"/>
        <v>7612540</v>
      </c>
    </row>
    <row r="61" spans="1:9">
      <c r="A61" s="283"/>
      <c r="B61" s="283"/>
      <c r="C61" s="283"/>
      <c r="D61" s="38"/>
      <c r="E61" s="42" t="s">
        <v>53</v>
      </c>
      <c r="F61" s="43">
        <f t="shared" si="1"/>
        <v>0</v>
      </c>
      <c r="G61" s="43">
        <f t="shared" si="1"/>
        <v>16387460</v>
      </c>
      <c r="H61" s="43">
        <v>0</v>
      </c>
      <c r="I61" s="41">
        <f t="shared" si="0"/>
        <v>16387460</v>
      </c>
    </row>
    <row r="62" spans="1:9">
      <c r="A62" s="284"/>
      <c r="B62" s="284"/>
      <c r="C62" s="291" t="s">
        <v>186</v>
      </c>
      <c r="D62" s="38"/>
      <c r="E62" s="42" t="s">
        <v>51</v>
      </c>
      <c r="F62" s="43">
        <v>0</v>
      </c>
      <c r="G62" s="43">
        <v>48420000</v>
      </c>
      <c r="H62" s="43">
        <v>300000</v>
      </c>
      <c r="I62" s="41">
        <f t="shared" si="0"/>
        <v>48720000</v>
      </c>
    </row>
    <row r="63" spans="1:9">
      <c r="A63" s="282"/>
      <c r="B63" s="282"/>
      <c r="C63" s="282"/>
      <c r="D63" s="38"/>
      <c r="E63" s="42" t="s">
        <v>52</v>
      </c>
      <c r="F63" s="43">
        <v>0</v>
      </c>
      <c r="G63" s="43">
        <v>47338020</v>
      </c>
      <c r="H63" s="43">
        <v>258910</v>
      </c>
      <c r="I63" s="41">
        <f t="shared" si="0"/>
        <v>47596930</v>
      </c>
    </row>
    <row r="64" spans="1:9">
      <c r="A64" s="282"/>
      <c r="B64" s="282"/>
      <c r="C64" s="283"/>
      <c r="D64" s="38"/>
      <c r="E64" s="42" t="s">
        <v>53</v>
      </c>
      <c r="F64" s="43">
        <f>F62-F63</f>
        <v>0</v>
      </c>
      <c r="G64" s="43">
        <f>G62-G63</f>
        <v>1081980</v>
      </c>
      <c r="H64" s="43">
        <f>H62-H63</f>
        <v>41090</v>
      </c>
      <c r="I64" s="41">
        <f t="shared" si="0"/>
        <v>1123070</v>
      </c>
    </row>
    <row r="65" spans="1:9">
      <c r="A65" s="282"/>
      <c r="B65" s="282"/>
      <c r="C65" s="284" t="s">
        <v>187</v>
      </c>
      <c r="D65" s="38"/>
      <c r="E65" s="42" t="s">
        <v>51</v>
      </c>
      <c r="F65" s="43">
        <v>0</v>
      </c>
      <c r="G65" s="43">
        <v>4860000</v>
      </c>
      <c r="H65" s="43">
        <v>0</v>
      </c>
      <c r="I65" s="41">
        <f t="shared" si="0"/>
        <v>4860000</v>
      </c>
    </row>
    <row r="66" spans="1:9">
      <c r="A66" s="282"/>
      <c r="B66" s="282"/>
      <c r="C66" s="282"/>
      <c r="D66" s="38"/>
      <c r="E66" s="42" t="s">
        <v>52</v>
      </c>
      <c r="F66" s="43">
        <v>0</v>
      </c>
      <c r="G66" s="43">
        <v>300400</v>
      </c>
      <c r="H66" s="43">
        <v>0</v>
      </c>
      <c r="I66" s="41">
        <f t="shared" si="0"/>
        <v>300400</v>
      </c>
    </row>
    <row r="67" spans="1:9">
      <c r="A67" s="282"/>
      <c r="B67" s="282"/>
      <c r="C67" s="283"/>
      <c r="D67" s="38"/>
      <c r="E67" s="42" t="s">
        <v>53</v>
      </c>
      <c r="F67" s="43">
        <f>F65-F66</f>
        <v>0</v>
      </c>
      <c r="G67" s="43">
        <f>G65-G66</f>
        <v>4559600</v>
      </c>
      <c r="H67" s="43">
        <v>0</v>
      </c>
      <c r="I67" s="41">
        <f t="shared" si="0"/>
        <v>4559600</v>
      </c>
    </row>
    <row r="68" spans="1:9">
      <c r="A68" s="282"/>
      <c r="B68" s="282"/>
      <c r="C68" s="291" t="s">
        <v>188</v>
      </c>
      <c r="D68" s="38"/>
      <c r="E68" s="42" t="s">
        <v>51</v>
      </c>
      <c r="F68" s="43">
        <v>0</v>
      </c>
      <c r="G68" s="43">
        <v>3600000</v>
      </c>
      <c r="H68" s="43">
        <v>0</v>
      </c>
      <c r="I68" s="41">
        <f t="shared" si="0"/>
        <v>3600000</v>
      </c>
    </row>
    <row r="69" spans="1:9">
      <c r="A69" s="282"/>
      <c r="B69" s="282"/>
      <c r="C69" s="282"/>
      <c r="D69" s="38"/>
      <c r="E69" s="42" t="s">
        <v>52</v>
      </c>
      <c r="F69" s="43">
        <v>0</v>
      </c>
      <c r="G69" s="43">
        <v>1375370</v>
      </c>
      <c r="H69" s="43">
        <v>0</v>
      </c>
      <c r="I69" s="41">
        <f t="shared" si="0"/>
        <v>1375370</v>
      </c>
    </row>
    <row r="70" spans="1:9">
      <c r="A70" s="282"/>
      <c r="B70" s="282"/>
      <c r="C70" s="283"/>
      <c r="D70" s="38"/>
      <c r="E70" s="42" t="s">
        <v>53</v>
      </c>
      <c r="F70" s="43">
        <f>F68-F69</f>
        <v>0</v>
      </c>
      <c r="G70" s="43">
        <f>G68-G69</f>
        <v>2224630</v>
      </c>
      <c r="H70" s="43">
        <v>0</v>
      </c>
      <c r="I70" s="41">
        <f t="shared" ref="I70:I118" si="2">SUM(F70:H70)</f>
        <v>2224630</v>
      </c>
    </row>
    <row r="71" spans="1:9">
      <c r="A71" s="282"/>
      <c r="B71" s="282"/>
      <c r="C71" s="291" t="s">
        <v>189</v>
      </c>
      <c r="D71" s="38"/>
      <c r="E71" s="42" t="s">
        <v>51</v>
      </c>
      <c r="F71" s="43">
        <v>0</v>
      </c>
      <c r="G71" s="43">
        <v>2400000</v>
      </c>
      <c r="H71" s="43">
        <v>0</v>
      </c>
      <c r="I71" s="41">
        <f t="shared" si="2"/>
        <v>2400000</v>
      </c>
    </row>
    <row r="72" spans="1:9">
      <c r="A72" s="282"/>
      <c r="B72" s="282"/>
      <c r="C72" s="282"/>
      <c r="D72" s="38"/>
      <c r="E72" s="42" t="s">
        <v>52</v>
      </c>
      <c r="F72" s="43">
        <v>0</v>
      </c>
      <c r="G72" s="43">
        <v>0</v>
      </c>
      <c r="H72" s="43">
        <v>0</v>
      </c>
      <c r="I72" s="41">
        <f t="shared" si="2"/>
        <v>0</v>
      </c>
    </row>
    <row r="73" spans="1:9">
      <c r="A73" s="282"/>
      <c r="B73" s="282"/>
      <c r="C73" s="283"/>
      <c r="D73" s="38"/>
      <c r="E73" s="42" t="s">
        <v>53</v>
      </c>
      <c r="F73" s="43">
        <f>F71-F72</f>
        <v>0</v>
      </c>
      <c r="G73" s="43">
        <f>G71-G72</f>
        <v>2400000</v>
      </c>
      <c r="H73" s="43">
        <v>0</v>
      </c>
      <c r="I73" s="41">
        <f t="shared" si="2"/>
        <v>2400000</v>
      </c>
    </row>
    <row r="74" spans="1:9">
      <c r="A74" s="282"/>
      <c r="B74" s="282" t="s">
        <v>185</v>
      </c>
      <c r="C74" s="291"/>
      <c r="D74" s="38"/>
      <c r="E74" s="42" t="s">
        <v>51</v>
      </c>
      <c r="F74" s="43">
        <v>0</v>
      </c>
      <c r="G74" s="43">
        <f>G62+G65+G68+G71</f>
        <v>59280000</v>
      </c>
      <c r="H74" s="43">
        <f>H62+H65+H68+H71</f>
        <v>300000</v>
      </c>
      <c r="I74" s="41">
        <f t="shared" si="2"/>
        <v>59580000</v>
      </c>
    </row>
    <row r="75" spans="1:9">
      <c r="A75" s="282"/>
      <c r="B75" s="282"/>
      <c r="C75" s="282"/>
      <c r="D75" s="38"/>
      <c r="E75" s="42" t="s">
        <v>52</v>
      </c>
      <c r="F75" s="43">
        <v>0</v>
      </c>
      <c r="G75" s="43">
        <f>G63+G66+G69+G72</f>
        <v>49013790</v>
      </c>
      <c r="H75" s="43">
        <f>H63+H66+H69+H72</f>
        <v>258910</v>
      </c>
      <c r="I75" s="41">
        <f t="shared" si="2"/>
        <v>49272700</v>
      </c>
    </row>
    <row r="76" spans="1:9">
      <c r="A76" s="282"/>
      <c r="B76" s="283"/>
      <c r="C76" s="283"/>
      <c r="D76" s="38"/>
      <c r="E76" s="42" t="s">
        <v>53</v>
      </c>
      <c r="F76" s="43">
        <v>0</v>
      </c>
      <c r="G76" s="43">
        <f>G74-G75</f>
        <v>10266210</v>
      </c>
      <c r="H76" s="43">
        <f>H74-H75</f>
        <v>41090</v>
      </c>
      <c r="I76" s="41">
        <f t="shared" si="2"/>
        <v>10307300</v>
      </c>
    </row>
    <row r="77" spans="1:9">
      <c r="A77" s="282"/>
      <c r="B77" s="284"/>
      <c r="C77" s="291" t="s">
        <v>191</v>
      </c>
      <c r="D77" s="36"/>
      <c r="E77" s="40" t="s">
        <v>51</v>
      </c>
      <c r="F77" s="41">
        <v>10345000</v>
      </c>
      <c r="G77" s="41">
        <v>15095000</v>
      </c>
      <c r="H77" s="43">
        <v>0</v>
      </c>
      <c r="I77" s="41">
        <f t="shared" si="2"/>
        <v>25440000</v>
      </c>
    </row>
    <row r="78" spans="1:9">
      <c r="A78" s="282"/>
      <c r="B78" s="282"/>
      <c r="C78" s="282"/>
      <c r="D78" s="38"/>
      <c r="E78" s="42" t="s">
        <v>52</v>
      </c>
      <c r="F78" s="43">
        <v>10345000</v>
      </c>
      <c r="G78" s="43">
        <v>4376250</v>
      </c>
      <c r="H78" s="43">
        <v>0</v>
      </c>
      <c r="I78" s="41">
        <f t="shared" si="2"/>
        <v>14721250</v>
      </c>
    </row>
    <row r="79" spans="1:9">
      <c r="A79" s="282"/>
      <c r="B79" s="282"/>
      <c r="C79" s="283"/>
      <c r="D79" s="38"/>
      <c r="E79" s="42" t="s">
        <v>53</v>
      </c>
      <c r="F79" s="43">
        <f>F77-F78</f>
        <v>0</v>
      </c>
      <c r="G79" s="43">
        <f>G77-G78</f>
        <v>10718750</v>
      </c>
      <c r="H79" s="43">
        <v>0</v>
      </c>
      <c r="I79" s="41">
        <f t="shared" si="2"/>
        <v>10718750</v>
      </c>
    </row>
    <row r="80" spans="1:9">
      <c r="A80" s="282"/>
      <c r="B80" s="282" t="s">
        <v>190</v>
      </c>
      <c r="C80" s="282"/>
      <c r="D80" s="38"/>
      <c r="E80" s="42" t="s">
        <v>51</v>
      </c>
      <c r="F80" s="43">
        <f>F74+F77</f>
        <v>10345000</v>
      </c>
      <c r="G80" s="43">
        <f>G77</f>
        <v>15095000</v>
      </c>
      <c r="H80" s="43">
        <v>0</v>
      </c>
      <c r="I80" s="41">
        <f t="shared" si="2"/>
        <v>25440000</v>
      </c>
    </row>
    <row r="81" spans="1:9">
      <c r="A81" s="282"/>
      <c r="B81" s="282"/>
      <c r="C81" s="282"/>
      <c r="D81" s="38"/>
      <c r="E81" s="42" t="s">
        <v>52</v>
      </c>
      <c r="F81" s="43">
        <f>F75+F78</f>
        <v>10345000</v>
      </c>
      <c r="G81" s="43">
        <f>G78</f>
        <v>4376250</v>
      </c>
      <c r="H81" s="43">
        <v>0</v>
      </c>
      <c r="I81" s="41">
        <f t="shared" si="2"/>
        <v>14721250</v>
      </c>
    </row>
    <row r="82" spans="1:9">
      <c r="A82" s="282"/>
      <c r="B82" s="283"/>
      <c r="C82" s="283"/>
      <c r="D82" s="38"/>
      <c r="E82" s="42" t="s">
        <v>53</v>
      </c>
      <c r="F82" s="43">
        <f>F80-F81</f>
        <v>0</v>
      </c>
      <c r="G82" s="43">
        <f>G80-G81</f>
        <v>10718750</v>
      </c>
      <c r="H82" s="43">
        <v>0</v>
      </c>
      <c r="I82" s="41">
        <f t="shared" si="2"/>
        <v>10718750</v>
      </c>
    </row>
    <row r="83" spans="1:9">
      <c r="A83" s="282" t="s">
        <v>76</v>
      </c>
      <c r="B83" s="284"/>
      <c r="C83" s="284"/>
      <c r="D83" s="38"/>
      <c r="E83" s="42" t="s">
        <v>51</v>
      </c>
      <c r="F83" s="43">
        <f t="shared" ref="F83:H84" si="3">F74+F80</f>
        <v>10345000</v>
      </c>
      <c r="G83" s="43">
        <f t="shared" si="3"/>
        <v>74375000</v>
      </c>
      <c r="H83" s="43">
        <f t="shared" si="3"/>
        <v>300000</v>
      </c>
      <c r="I83" s="41">
        <f t="shared" si="2"/>
        <v>85020000</v>
      </c>
    </row>
    <row r="84" spans="1:9">
      <c r="A84" s="282"/>
      <c r="B84" s="282"/>
      <c r="C84" s="282"/>
      <c r="D84" s="38"/>
      <c r="E84" s="42" t="s">
        <v>52</v>
      </c>
      <c r="F84" s="43">
        <f t="shared" si="3"/>
        <v>10345000</v>
      </c>
      <c r="G84" s="43">
        <f t="shared" si="3"/>
        <v>53390040</v>
      </c>
      <c r="H84" s="43">
        <f t="shared" si="3"/>
        <v>258910</v>
      </c>
      <c r="I84" s="41">
        <f t="shared" si="2"/>
        <v>63993950</v>
      </c>
    </row>
    <row r="85" spans="1:9">
      <c r="A85" s="283"/>
      <c r="B85" s="283"/>
      <c r="C85" s="283"/>
      <c r="D85" s="38"/>
      <c r="E85" s="42" t="s">
        <v>53</v>
      </c>
      <c r="F85" s="43">
        <f>F83-F84</f>
        <v>0</v>
      </c>
      <c r="G85" s="43">
        <f>G83-G84</f>
        <v>20984960</v>
      </c>
      <c r="H85" s="43">
        <f>H83-H84</f>
        <v>41090</v>
      </c>
      <c r="I85" s="41">
        <f t="shared" si="2"/>
        <v>21026050</v>
      </c>
    </row>
    <row r="86" spans="1:9">
      <c r="A86" s="282"/>
      <c r="B86" s="282"/>
      <c r="C86" s="291" t="s">
        <v>38</v>
      </c>
      <c r="D86" s="38"/>
      <c r="E86" s="42" t="s">
        <v>51</v>
      </c>
      <c r="F86" s="43">
        <v>0</v>
      </c>
      <c r="G86" s="43">
        <v>0</v>
      </c>
      <c r="H86" s="43">
        <v>0</v>
      </c>
      <c r="I86" s="41">
        <f t="shared" si="2"/>
        <v>0</v>
      </c>
    </row>
    <row r="87" spans="1:9">
      <c r="A87" s="282"/>
      <c r="B87" s="282"/>
      <c r="C87" s="282"/>
      <c r="D87" s="38"/>
      <c r="E87" s="42" t="s">
        <v>52</v>
      </c>
      <c r="F87" s="43">
        <v>0</v>
      </c>
      <c r="G87" s="43">
        <v>0</v>
      </c>
      <c r="H87" s="43">
        <v>0</v>
      </c>
      <c r="I87" s="41">
        <f t="shared" si="2"/>
        <v>0</v>
      </c>
    </row>
    <row r="88" spans="1:9">
      <c r="A88" s="282"/>
      <c r="B88" s="282"/>
      <c r="C88" s="283"/>
      <c r="D88" s="38"/>
      <c r="E88" s="42" t="s">
        <v>53</v>
      </c>
      <c r="F88" s="43">
        <f>F86-F87</f>
        <v>0</v>
      </c>
      <c r="G88" s="43">
        <f>G86-G87</f>
        <v>0</v>
      </c>
      <c r="H88" s="43">
        <v>0</v>
      </c>
      <c r="I88" s="41">
        <f t="shared" si="2"/>
        <v>0</v>
      </c>
    </row>
    <row r="89" spans="1:9">
      <c r="A89" s="282"/>
      <c r="B89" s="291" t="s">
        <v>38</v>
      </c>
      <c r="C89" s="284"/>
      <c r="D89" s="38"/>
      <c r="E89" s="42" t="s">
        <v>51</v>
      </c>
      <c r="F89" s="43">
        <v>0</v>
      </c>
      <c r="G89" s="43">
        <v>0</v>
      </c>
      <c r="H89" s="43">
        <v>0</v>
      </c>
      <c r="I89" s="41">
        <f t="shared" si="2"/>
        <v>0</v>
      </c>
    </row>
    <row r="90" spans="1:9">
      <c r="A90" s="282"/>
      <c r="B90" s="282"/>
      <c r="C90" s="282"/>
      <c r="D90" s="38"/>
      <c r="E90" s="42" t="s">
        <v>52</v>
      </c>
      <c r="F90" s="43">
        <v>0</v>
      </c>
      <c r="G90" s="43">
        <v>0</v>
      </c>
      <c r="H90" s="43">
        <v>0</v>
      </c>
      <c r="I90" s="41">
        <f t="shared" si="2"/>
        <v>0</v>
      </c>
    </row>
    <row r="91" spans="1:9">
      <c r="A91" s="282"/>
      <c r="B91" s="283"/>
      <c r="C91" s="283"/>
      <c r="D91" s="38"/>
      <c r="E91" s="42" t="s">
        <v>53</v>
      </c>
      <c r="F91" s="43">
        <v>0</v>
      </c>
      <c r="G91" s="43">
        <f>G89-G90</f>
        <v>0</v>
      </c>
      <c r="H91" s="43">
        <v>0</v>
      </c>
      <c r="I91" s="41">
        <f t="shared" si="2"/>
        <v>0</v>
      </c>
    </row>
    <row r="92" spans="1:9">
      <c r="A92" s="291" t="s">
        <v>38</v>
      </c>
      <c r="B92" s="284"/>
      <c r="C92" s="284"/>
      <c r="D92" s="38"/>
      <c r="E92" s="42" t="s">
        <v>51</v>
      </c>
      <c r="F92" s="43">
        <v>0</v>
      </c>
      <c r="G92" s="43">
        <v>0</v>
      </c>
      <c r="H92" s="43">
        <v>0</v>
      </c>
      <c r="I92" s="41">
        <f t="shared" si="2"/>
        <v>0</v>
      </c>
    </row>
    <row r="93" spans="1:9">
      <c r="A93" s="282"/>
      <c r="B93" s="282"/>
      <c r="C93" s="282"/>
      <c r="D93" s="38"/>
      <c r="E93" s="42" t="s">
        <v>52</v>
      </c>
      <c r="F93" s="43">
        <v>0</v>
      </c>
      <c r="G93" s="43">
        <v>0</v>
      </c>
      <c r="H93" s="43">
        <v>0</v>
      </c>
      <c r="I93" s="41">
        <f t="shared" si="2"/>
        <v>0</v>
      </c>
    </row>
    <row r="94" spans="1:9">
      <c r="A94" s="283"/>
      <c r="B94" s="283"/>
      <c r="C94" s="283"/>
      <c r="D94" s="38"/>
      <c r="E94" s="42" t="s">
        <v>53</v>
      </c>
      <c r="F94" s="43">
        <v>0</v>
      </c>
      <c r="G94" s="43">
        <f>G92-G93</f>
        <v>0</v>
      </c>
      <c r="H94" s="43">
        <v>0</v>
      </c>
      <c r="I94" s="41">
        <f t="shared" si="2"/>
        <v>0</v>
      </c>
    </row>
    <row r="95" spans="1:9">
      <c r="A95" s="284"/>
      <c r="B95" s="284"/>
      <c r="C95" s="284" t="s">
        <v>77</v>
      </c>
      <c r="D95" s="38"/>
      <c r="E95" s="42" t="s">
        <v>51</v>
      </c>
      <c r="F95" s="43">
        <v>0</v>
      </c>
      <c r="G95" s="43">
        <v>0</v>
      </c>
      <c r="H95" s="43">
        <v>0</v>
      </c>
      <c r="I95" s="41">
        <f t="shared" si="2"/>
        <v>0</v>
      </c>
    </row>
    <row r="96" spans="1:9">
      <c r="A96" s="282"/>
      <c r="B96" s="282"/>
      <c r="C96" s="282"/>
      <c r="D96" s="38"/>
      <c r="E96" s="42" t="s">
        <v>52</v>
      </c>
      <c r="F96" s="43">
        <v>0</v>
      </c>
      <c r="G96" s="43">
        <v>0</v>
      </c>
      <c r="H96" s="43">
        <v>0</v>
      </c>
      <c r="I96" s="41">
        <f t="shared" si="2"/>
        <v>0</v>
      </c>
    </row>
    <row r="97" spans="1:9">
      <c r="A97" s="282"/>
      <c r="B97" s="282"/>
      <c r="C97" s="283"/>
      <c r="D97" s="38"/>
      <c r="E97" s="42" t="s">
        <v>53</v>
      </c>
      <c r="F97" s="43">
        <f>F95-F96</f>
        <v>0</v>
      </c>
      <c r="G97" s="43">
        <f>G95-G96</f>
        <v>0</v>
      </c>
      <c r="H97" s="43">
        <v>0</v>
      </c>
      <c r="I97" s="41">
        <f t="shared" si="2"/>
        <v>0</v>
      </c>
    </row>
    <row r="98" spans="1:9">
      <c r="A98" s="282"/>
      <c r="B98" s="282"/>
      <c r="C98" s="284" t="s">
        <v>78</v>
      </c>
      <c r="D98" s="38"/>
      <c r="E98" s="42" t="s">
        <v>51</v>
      </c>
      <c r="F98" s="43">
        <v>0</v>
      </c>
      <c r="G98" s="43">
        <v>10824</v>
      </c>
      <c r="H98" s="43">
        <v>0</v>
      </c>
      <c r="I98" s="41">
        <f t="shared" si="2"/>
        <v>10824</v>
      </c>
    </row>
    <row r="99" spans="1:9">
      <c r="A99" s="282"/>
      <c r="B99" s="282"/>
      <c r="C99" s="282"/>
      <c r="D99" s="38"/>
      <c r="E99" s="42" t="s">
        <v>52</v>
      </c>
      <c r="F99" s="43">
        <v>0</v>
      </c>
      <c r="G99" s="43">
        <v>10824</v>
      </c>
      <c r="H99" s="43">
        <v>0</v>
      </c>
      <c r="I99" s="41">
        <f t="shared" si="2"/>
        <v>10824</v>
      </c>
    </row>
    <row r="100" spans="1:9">
      <c r="A100" s="282"/>
      <c r="B100" s="282"/>
      <c r="C100" s="283"/>
      <c r="D100" s="38"/>
      <c r="E100" s="42" t="s">
        <v>53</v>
      </c>
      <c r="F100" s="43">
        <f>F98-F99</f>
        <v>0</v>
      </c>
      <c r="G100" s="43">
        <f>G98-G99</f>
        <v>0</v>
      </c>
      <c r="H100" s="43">
        <v>0</v>
      </c>
      <c r="I100" s="41">
        <f t="shared" si="2"/>
        <v>0</v>
      </c>
    </row>
    <row r="101" spans="1:9">
      <c r="A101" s="282"/>
      <c r="B101" s="282" t="s">
        <v>79</v>
      </c>
      <c r="C101" s="284"/>
      <c r="D101" s="38"/>
      <c r="E101" s="42" t="s">
        <v>51</v>
      </c>
      <c r="F101" s="43">
        <f>F95+F98</f>
        <v>0</v>
      </c>
      <c r="G101" s="43">
        <f>G95+G98</f>
        <v>10824</v>
      </c>
      <c r="H101" s="43">
        <v>0</v>
      </c>
      <c r="I101" s="41">
        <f t="shared" si="2"/>
        <v>10824</v>
      </c>
    </row>
    <row r="102" spans="1:9">
      <c r="A102" s="282"/>
      <c r="B102" s="282"/>
      <c r="C102" s="282"/>
      <c r="D102" s="38"/>
      <c r="E102" s="42" t="s">
        <v>52</v>
      </c>
      <c r="F102" s="43">
        <f>F96+F99</f>
        <v>0</v>
      </c>
      <c r="G102" s="43">
        <f>G96+G99</f>
        <v>10824</v>
      </c>
      <c r="H102" s="43">
        <v>0</v>
      </c>
      <c r="I102" s="41">
        <f t="shared" si="2"/>
        <v>10824</v>
      </c>
    </row>
    <row r="103" spans="1:9">
      <c r="A103" s="282"/>
      <c r="B103" s="283"/>
      <c r="C103" s="283"/>
      <c r="D103" s="38"/>
      <c r="E103" s="42" t="s">
        <v>53</v>
      </c>
      <c r="F103" s="43">
        <f>F101-F102</f>
        <v>0</v>
      </c>
      <c r="G103" s="43">
        <f>G101-G102</f>
        <v>0</v>
      </c>
      <c r="H103" s="43">
        <v>0</v>
      </c>
      <c r="I103" s="41">
        <f t="shared" si="2"/>
        <v>0</v>
      </c>
    </row>
    <row r="104" spans="1:9">
      <c r="A104" s="282" t="s">
        <v>79</v>
      </c>
      <c r="B104" s="284"/>
      <c r="C104" s="284"/>
      <c r="D104" s="38"/>
      <c r="E104" s="42" t="s">
        <v>51</v>
      </c>
      <c r="F104" s="43">
        <f t="shared" ref="F104:G106" si="4">F101</f>
        <v>0</v>
      </c>
      <c r="G104" s="43">
        <f t="shared" si="4"/>
        <v>10824</v>
      </c>
      <c r="H104" s="43">
        <v>0</v>
      </c>
      <c r="I104" s="41">
        <f t="shared" si="2"/>
        <v>10824</v>
      </c>
    </row>
    <row r="105" spans="1:9">
      <c r="A105" s="282"/>
      <c r="B105" s="282"/>
      <c r="C105" s="282"/>
      <c r="D105" s="38"/>
      <c r="E105" s="42" t="s">
        <v>52</v>
      </c>
      <c r="F105" s="43">
        <f t="shared" si="4"/>
        <v>0</v>
      </c>
      <c r="G105" s="43">
        <f t="shared" si="4"/>
        <v>10824</v>
      </c>
      <c r="H105" s="43">
        <v>0</v>
      </c>
      <c r="I105" s="41">
        <f t="shared" si="2"/>
        <v>10824</v>
      </c>
    </row>
    <row r="106" spans="1:9">
      <c r="A106" s="283"/>
      <c r="B106" s="283"/>
      <c r="C106" s="283"/>
      <c r="D106" s="38"/>
      <c r="E106" s="42" t="s">
        <v>53</v>
      </c>
      <c r="F106" s="43">
        <f t="shared" si="4"/>
        <v>0</v>
      </c>
      <c r="G106" s="43">
        <f t="shared" si="4"/>
        <v>0</v>
      </c>
      <c r="H106" s="43">
        <v>0</v>
      </c>
      <c r="I106" s="41">
        <f t="shared" si="2"/>
        <v>0</v>
      </c>
    </row>
    <row r="107" spans="1:9" s="47" customFormat="1" ht="18.75" customHeight="1">
      <c r="A107" s="290"/>
      <c r="B107" s="290"/>
      <c r="C107" s="285" t="s">
        <v>192</v>
      </c>
      <c r="D107" s="44"/>
      <c r="E107" s="45" t="s">
        <v>80</v>
      </c>
      <c r="F107" s="43">
        <v>0</v>
      </c>
      <c r="G107" s="46">
        <v>360000</v>
      </c>
      <c r="H107" s="43">
        <v>0</v>
      </c>
      <c r="I107" s="41">
        <f t="shared" si="2"/>
        <v>360000</v>
      </c>
    </row>
    <row r="108" spans="1:9" s="47" customFormat="1" ht="18.75" customHeight="1">
      <c r="A108" s="288"/>
      <c r="B108" s="288"/>
      <c r="C108" s="286"/>
      <c r="D108" s="48"/>
      <c r="E108" s="49" t="s">
        <v>81</v>
      </c>
      <c r="F108" s="43">
        <v>0</v>
      </c>
      <c r="G108" s="50">
        <v>360000</v>
      </c>
      <c r="H108" s="43">
        <v>0</v>
      </c>
      <c r="I108" s="41">
        <f t="shared" si="2"/>
        <v>360000</v>
      </c>
    </row>
    <row r="109" spans="1:9" s="47" customFormat="1" ht="18.75" customHeight="1">
      <c r="A109" s="288"/>
      <c r="B109" s="288"/>
      <c r="C109" s="287"/>
      <c r="D109" s="51"/>
      <c r="E109" s="49" t="s">
        <v>82</v>
      </c>
      <c r="F109" s="43">
        <f>F107-F108</f>
        <v>0</v>
      </c>
      <c r="G109" s="43">
        <f>G107-G108</f>
        <v>0</v>
      </c>
      <c r="H109" s="43">
        <v>0</v>
      </c>
      <c r="I109" s="41">
        <f t="shared" si="2"/>
        <v>0</v>
      </c>
    </row>
    <row r="110" spans="1:9" s="47" customFormat="1" ht="18.75" customHeight="1">
      <c r="A110" s="288"/>
      <c r="B110" s="288"/>
      <c r="C110" s="285" t="s">
        <v>193</v>
      </c>
      <c r="D110" s="44"/>
      <c r="E110" s="45" t="s">
        <v>80</v>
      </c>
      <c r="F110" s="43">
        <v>0</v>
      </c>
      <c r="G110" s="46">
        <v>240000</v>
      </c>
      <c r="H110" s="43">
        <v>0</v>
      </c>
      <c r="I110" s="41">
        <f t="shared" si="2"/>
        <v>240000</v>
      </c>
    </row>
    <row r="111" spans="1:9" s="47" customFormat="1" ht="18.75" customHeight="1">
      <c r="A111" s="288"/>
      <c r="B111" s="288"/>
      <c r="C111" s="286"/>
      <c r="D111" s="48"/>
      <c r="E111" s="49" t="s">
        <v>81</v>
      </c>
      <c r="F111" s="43">
        <v>0</v>
      </c>
      <c r="G111" s="50">
        <v>240000</v>
      </c>
      <c r="H111" s="43">
        <v>0</v>
      </c>
      <c r="I111" s="41">
        <f t="shared" si="2"/>
        <v>240000</v>
      </c>
    </row>
    <row r="112" spans="1:9" s="47" customFormat="1" ht="18.75" customHeight="1">
      <c r="A112" s="288"/>
      <c r="B112" s="288"/>
      <c r="C112" s="287"/>
      <c r="D112" s="51"/>
      <c r="E112" s="49" t="s">
        <v>82</v>
      </c>
      <c r="F112" s="43">
        <f>F110-F111</f>
        <v>0</v>
      </c>
      <c r="G112" s="43">
        <f>G110-G111</f>
        <v>0</v>
      </c>
      <c r="H112" s="43">
        <v>0</v>
      </c>
      <c r="I112" s="41">
        <f t="shared" si="2"/>
        <v>0</v>
      </c>
    </row>
    <row r="113" spans="1:9" s="47" customFormat="1" ht="18.75" customHeight="1">
      <c r="A113" s="288"/>
      <c r="B113" s="288" t="s">
        <v>194</v>
      </c>
      <c r="C113" s="285"/>
      <c r="D113" s="44"/>
      <c r="E113" s="45" t="s">
        <v>80</v>
      </c>
      <c r="F113" s="43">
        <v>0</v>
      </c>
      <c r="G113" s="46">
        <f>G107+G110</f>
        <v>600000</v>
      </c>
      <c r="H113" s="43">
        <v>0</v>
      </c>
      <c r="I113" s="41">
        <f t="shared" si="2"/>
        <v>600000</v>
      </c>
    </row>
    <row r="114" spans="1:9" s="47" customFormat="1" ht="18.75" customHeight="1">
      <c r="A114" s="288"/>
      <c r="B114" s="288"/>
      <c r="C114" s="286"/>
      <c r="D114" s="48"/>
      <c r="E114" s="49" t="s">
        <v>81</v>
      </c>
      <c r="F114" s="43">
        <v>0</v>
      </c>
      <c r="G114" s="46">
        <f>G108+G111</f>
        <v>600000</v>
      </c>
      <c r="H114" s="43">
        <v>0</v>
      </c>
      <c r="I114" s="41">
        <f t="shared" si="2"/>
        <v>600000</v>
      </c>
    </row>
    <row r="115" spans="1:9" s="47" customFormat="1" ht="18.75" customHeight="1">
      <c r="A115" s="289"/>
      <c r="B115" s="289"/>
      <c r="C115" s="287"/>
      <c r="D115" s="51"/>
      <c r="E115" s="49" t="s">
        <v>82</v>
      </c>
      <c r="F115" s="43">
        <v>0</v>
      </c>
      <c r="G115" s="43">
        <f>G113-G114</f>
        <v>0</v>
      </c>
      <c r="H115" s="43">
        <v>0</v>
      </c>
      <c r="I115" s="41">
        <f t="shared" si="2"/>
        <v>0</v>
      </c>
    </row>
    <row r="116" spans="1:9" s="47" customFormat="1" ht="18.75" customHeight="1">
      <c r="A116" s="288" t="s">
        <v>195</v>
      </c>
      <c r="B116" s="290"/>
      <c r="C116" s="285"/>
      <c r="D116" s="48"/>
      <c r="E116" s="49" t="s">
        <v>80</v>
      </c>
      <c r="F116" s="43">
        <v>0</v>
      </c>
      <c r="G116" s="50">
        <f>G113</f>
        <v>600000</v>
      </c>
      <c r="H116" s="43">
        <v>0</v>
      </c>
      <c r="I116" s="41">
        <f t="shared" si="2"/>
        <v>600000</v>
      </c>
    </row>
    <row r="117" spans="1:9" s="47" customFormat="1" ht="18.75" customHeight="1">
      <c r="A117" s="288"/>
      <c r="B117" s="288"/>
      <c r="C117" s="286"/>
      <c r="D117" s="48"/>
      <c r="E117" s="49" t="s">
        <v>81</v>
      </c>
      <c r="F117" s="43">
        <v>0</v>
      </c>
      <c r="G117" s="50">
        <f>G114</f>
        <v>600000</v>
      </c>
      <c r="H117" s="43">
        <v>0</v>
      </c>
      <c r="I117" s="41">
        <f t="shared" si="2"/>
        <v>600000</v>
      </c>
    </row>
    <row r="118" spans="1:9" s="47" customFormat="1" ht="18.75" customHeight="1">
      <c r="A118" s="289"/>
      <c r="B118" s="289"/>
      <c r="C118" s="287"/>
      <c r="D118" s="51"/>
      <c r="E118" s="49" t="s">
        <v>82</v>
      </c>
      <c r="F118" s="43">
        <v>0</v>
      </c>
      <c r="G118" s="50">
        <f>G115</f>
        <v>0</v>
      </c>
      <c r="H118" s="43">
        <v>0</v>
      </c>
      <c r="I118" s="41">
        <f t="shared" si="2"/>
        <v>0</v>
      </c>
    </row>
    <row r="119" spans="1:9">
      <c r="A119" s="267" t="s">
        <v>60</v>
      </c>
      <c r="B119" s="268"/>
      <c r="C119" s="268"/>
      <c r="D119" s="269"/>
      <c r="E119" s="22" t="s">
        <v>51</v>
      </c>
      <c r="F119" s="23">
        <f t="shared" ref="F119:H120" si="5">F44+F59+F83+F92+F104+F116</f>
        <v>95583500</v>
      </c>
      <c r="G119" s="23">
        <f>G44+G59+G83+G92+G104+G116</f>
        <v>541366307</v>
      </c>
      <c r="H119" s="23">
        <f>H44+H59+H83+H92+H104+H116</f>
        <v>300000</v>
      </c>
      <c r="I119" s="23">
        <f>SUM(F119:H119)</f>
        <v>637249807</v>
      </c>
    </row>
    <row r="120" spans="1:9">
      <c r="A120" s="270"/>
      <c r="B120" s="271"/>
      <c r="C120" s="271"/>
      <c r="D120" s="272"/>
      <c r="E120" s="24" t="s">
        <v>52</v>
      </c>
      <c r="F120" s="23">
        <f t="shared" si="5"/>
        <v>95583500</v>
      </c>
      <c r="G120" s="23">
        <f t="shared" si="5"/>
        <v>440212324</v>
      </c>
      <c r="H120" s="23">
        <f t="shared" si="5"/>
        <v>258910</v>
      </c>
      <c r="I120" s="23">
        <f>SUM(F120:H120)</f>
        <v>536054734</v>
      </c>
    </row>
    <row r="121" spans="1:9">
      <c r="A121" s="273"/>
      <c r="B121" s="274"/>
      <c r="C121" s="274"/>
      <c r="D121" s="275"/>
      <c r="E121" s="24" t="s">
        <v>53</v>
      </c>
      <c r="F121" s="25">
        <f>F119-F120</f>
        <v>0</v>
      </c>
      <c r="G121" s="25">
        <f>G119-G120</f>
        <v>101153983</v>
      </c>
      <c r="H121" s="25">
        <f>H119-H120</f>
        <v>41090</v>
      </c>
      <c r="I121" s="23">
        <f>SUM(F121:H121)</f>
        <v>101195073</v>
      </c>
    </row>
  </sheetData>
  <mergeCells count="122">
    <mergeCell ref="A1:I1"/>
    <mergeCell ref="A3:D3"/>
    <mergeCell ref="E3:E4"/>
    <mergeCell ref="F3:F4"/>
    <mergeCell ref="G3:G4"/>
    <mergeCell ref="H3:H4"/>
    <mergeCell ref="I3:I4"/>
    <mergeCell ref="A20:A22"/>
    <mergeCell ref="B20:B22"/>
    <mergeCell ref="C20:C22"/>
    <mergeCell ref="A17:A19"/>
    <mergeCell ref="B17:B19"/>
    <mergeCell ref="C17:C19"/>
    <mergeCell ref="A14:A16"/>
    <mergeCell ref="B14:B16"/>
    <mergeCell ref="C14:C16"/>
    <mergeCell ref="A11:A13"/>
    <mergeCell ref="B11:B13"/>
    <mergeCell ref="C11:C13"/>
    <mergeCell ref="A5:A7"/>
    <mergeCell ref="B5:B7"/>
    <mergeCell ref="C5:C7"/>
    <mergeCell ref="A8:A10"/>
    <mergeCell ref="B8:B10"/>
    <mergeCell ref="C8:C10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9:A31"/>
    <mergeCell ref="B29:B31"/>
    <mergeCell ref="C29:C31"/>
    <mergeCell ref="A23:A25"/>
    <mergeCell ref="B23:B25"/>
    <mergeCell ref="C23:C25"/>
    <mergeCell ref="A26:A28"/>
    <mergeCell ref="B26:B28"/>
    <mergeCell ref="C26:C28"/>
    <mergeCell ref="A53:A55"/>
    <mergeCell ref="B53:B55"/>
    <mergeCell ref="C53:C55"/>
    <mergeCell ref="A56:A58"/>
    <mergeCell ref="B56:B58"/>
    <mergeCell ref="C56:C58"/>
    <mergeCell ref="A44:A46"/>
    <mergeCell ref="B44:B46"/>
    <mergeCell ref="C44:C46"/>
    <mergeCell ref="A50:A52"/>
    <mergeCell ref="B50:B52"/>
    <mergeCell ref="C50:C52"/>
    <mergeCell ref="A47:A49"/>
    <mergeCell ref="B47:B49"/>
    <mergeCell ref="C47:C49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74:A76"/>
    <mergeCell ref="B74:B76"/>
    <mergeCell ref="C74:C76"/>
    <mergeCell ref="A77:A79"/>
    <mergeCell ref="B77:B79"/>
    <mergeCell ref="C77:C79"/>
    <mergeCell ref="A71:A73"/>
    <mergeCell ref="B71:B73"/>
    <mergeCell ref="C71:C73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95:A97"/>
    <mergeCell ref="B95:B97"/>
    <mergeCell ref="C95:C97"/>
    <mergeCell ref="A89:A91"/>
    <mergeCell ref="B89:B91"/>
    <mergeCell ref="C89:C91"/>
    <mergeCell ref="A92:A94"/>
    <mergeCell ref="B92:B94"/>
    <mergeCell ref="C92:C94"/>
    <mergeCell ref="A119:D121"/>
    <mergeCell ref="A104:A106"/>
    <mergeCell ref="B104:B106"/>
    <mergeCell ref="C104:C106"/>
    <mergeCell ref="C110:C112"/>
    <mergeCell ref="B113:B115"/>
    <mergeCell ref="A116:A118"/>
    <mergeCell ref="A98:A100"/>
    <mergeCell ref="B98:B100"/>
    <mergeCell ref="C98:C100"/>
    <mergeCell ref="A101:A103"/>
    <mergeCell ref="B101:B103"/>
    <mergeCell ref="C101:C103"/>
    <mergeCell ref="C107:C109"/>
    <mergeCell ref="B116:B118"/>
    <mergeCell ref="C116:C118"/>
    <mergeCell ref="A113:A115"/>
    <mergeCell ref="A107:A109"/>
    <mergeCell ref="B107:B109"/>
    <mergeCell ref="B110:B112"/>
    <mergeCell ref="A110:A112"/>
    <mergeCell ref="C113:C115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2" manualBreakCount="2">
    <brk id="37" max="16383" man="1"/>
    <brk id="76" max="16383" man="1"/>
  </rowBreaks>
  <ignoredErrors>
    <ignoredError sqref="F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topLeftCell="E13" zoomScale="85" zoomScaleNormal="85" workbookViewId="0">
      <selection activeCell="A3" sqref="A3:E3"/>
    </sheetView>
  </sheetViews>
  <sheetFormatPr defaultRowHeight="13.5"/>
  <cols>
    <col min="1" max="1" width="16.88671875" style="64" customWidth="1"/>
    <col min="2" max="2" width="17.6640625" style="68" bestFit="1" customWidth="1"/>
    <col min="3" max="3" width="15.5546875" style="64" customWidth="1"/>
    <col min="4" max="4" width="17.6640625" style="68" bestFit="1" customWidth="1"/>
    <col min="5" max="5" width="7.109375" style="64" customWidth="1"/>
    <col min="6" max="6" width="11" style="64" customWidth="1"/>
    <col min="7" max="7" width="13.33203125" style="64" customWidth="1"/>
    <col min="8" max="8" width="8.88671875" style="64"/>
    <col min="9" max="9" width="13.77734375" style="64" bestFit="1" customWidth="1"/>
    <col min="10" max="16384" width="8.88671875" style="64"/>
  </cols>
  <sheetData>
    <row r="1" spans="1:8" s="62" customFormat="1" ht="69.95" customHeight="1" thickTop="1" thickBot="1">
      <c r="A1" s="292" t="s">
        <v>120</v>
      </c>
      <c r="B1" s="292"/>
      <c r="C1" s="292"/>
      <c r="D1" s="292"/>
      <c r="E1" s="292"/>
    </row>
    <row r="2" spans="1:8" ht="23.25" customHeight="1" thickTop="1">
      <c r="A2" s="2"/>
      <c r="B2" s="63"/>
      <c r="C2" s="2"/>
      <c r="D2" s="63"/>
      <c r="E2" s="2"/>
    </row>
    <row r="3" spans="1:8" s="65" customFormat="1" ht="23.25" customHeight="1">
      <c r="A3" s="293" t="s">
        <v>246</v>
      </c>
      <c r="B3" s="293"/>
      <c r="C3" s="293"/>
      <c r="D3" s="293"/>
      <c r="E3" s="293"/>
    </row>
    <row r="4" spans="1:8" s="65" customFormat="1" ht="13.5" customHeight="1">
      <c r="A4" s="1"/>
      <c r="B4" s="119"/>
      <c r="C4" s="1"/>
      <c r="D4" s="119"/>
      <c r="E4" s="1"/>
    </row>
    <row r="5" spans="1:8" s="66" customFormat="1" ht="27" customHeight="1">
      <c r="A5" s="120"/>
      <c r="B5" s="121"/>
      <c r="C5" s="120"/>
      <c r="D5" s="121"/>
      <c r="E5" s="122" t="s">
        <v>84</v>
      </c>
    </row>
    <row r="6" spans="1:8" s="65" customFormat="1" ht="27.75" customHeight="1">
      <c r="A6" s="294" t="s">
        <v>85</v>
      </c>
      <c r="B6" s="294"/>
      <c r="C6" s="294" t="s">
        <v>86</v>
      </c>
      <c r="D6" s="294"/>
      <c r="E6" s="294" t="s">
        <v>87</v>
      </c>
    </row>
    <row r="7" spans="1:8" s="65" customFormat="1" ht="27.75" customHeight="1" thickBot="1">
      <c r="A7" s="123" t="s">
        <v>88</v>
      </c>
      <c r="B7" s="124" t="s">
        <v>89</v>
      </c>
      <c r="C7" s="123" t="s">
        <v>90</v>
      </c>
      <c r="D7" s="124" t="s">
        <v>89</v>
      </c>
      <c r="E7" s="295"/>
    </row>
    <row r="8" spans="1:8" s="65" customFormat="1" ht="49.5" customHeight="1" thickTop="1">
      <c r="A8" s="125" t="s">
        <v>91</v>
      </c>
      <c r="B8" s="126">
        <v>3450757</v>
      </c>
      <c r="C8" s="125" t="s">
        <v>92</v>
      </c>
      <c r="D8" s="127">
        <v>0</v>
      </c>
      <c r="E8" s="128"/>
    </row>
    <row r="9" spans="1:8" s="65" customFormat="1" ht="49.5" customHeight="1">
      <c r="A9" s="129" t="s">
        <v>93</v>
      </c>
      <c r="B9" s="130">
        <v>0</v>
      </c>
      <c r="C9" s="129" t="s">
        <v>94</v>
      </c>
      <c r="D9" s="131">
        <v>0</v>
      </c>
      <c r="E9" s="132"/>
    </row>
    <row r="10" spans="1:8" s="65" customFormat="1" ht="49.5" customHeight="1">
      <c r="A10" s="129" t="s">
        <v>95</v>
      </c>
      <c r="B10" s="130">
        <v>1000000</v>
      </c>
      <c r="C10" s="129" t="s">
        <v>96</v>
      </c>
      <c r="D10" s="131">
        <v>0</v>
      </c>
      <c r="E10" s="132"/>
      <c r="G10" s="67"/>
    </row>
    <row r="11" spans="1:8" s="65" customFormat="1" ht="49.5" customHeight="1">
      <c r="A11" s="129"/>
      <c r="B11" s="133"/>
      <c r="C11" s="129" t="s">
        <v>97</v>
      </c>
      <c r="D11" s="133">
        <v>0</v>
      </c>
      <c r="E11" s="132"/>
    </row>
    <row r="12" spans="1:8" s="65" customFormat="1" ht="49.5" customHeight="1">
      <c r="A12" s="134"/>
      <c r="B12" s="135"/>
      <c r="C12" s="129" t="s">
        <v>35</v>
      </c>
      <c r="D12" s="133">
        <v>258910</v>
      </c>
      <c r="E12" s="136"/>
      <c r="H12" s="67"/>
    </row>
    <row r="13" spans="1:8" s="65" customFormat="1" ht="49.5" customHeight="1">
      <c r="A13" s="137" t="s">
        <v>98</v>
      </c>
      <c r="B13" s="138">
        <f>SUM(B8:B12)</f>
        <v>4450757</v>
      </c>
      <c r="C13" s="137" t="s">
        <v>98</v>
      </c>
      <c r="D13" s="139">
        <f>SUM(D8:D12)</f>
        <v>258910</v>
      </c>
      <c r="E13" s="140"/>
    </row>
    <row r="14" spans="1:8" s="69" customFormat="1" ht="24.75" customHeight="1">
      <c r="A14" s="64"/>
      <c r="B14" s="68"/>
      <c r="C14" s="64"/>
      <c r="D14" s="68"/>
      <c r="E14" s="64"/>
    </row>
  </sheetData>
  <mergeCells count="5">
    <mergeCell ref="A1:E1"/>
    <mergeCell ref="A3:E3"/>
    <mergeCell ref="A6:B6"/>
    <mergeCell ref="C6:D6"/>
    <mergeCell ref="E6:E7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F58F-997B-4EBF-AA5F-C3E9D59A4D33}">
  <sheetPr>
    <pageSetUpPr fitToPage="1"/>
  </sheetPr>
  <dimension ref="A1:J9"/>
  <sheetViews>
    <sheetView zoomScaleNormal="100" workbookViewId="0">
      <selection activeCell="C5" sqref="C5"/>
    </sheetView>
  </sheetViews>
  <sheetFormatPr defaultRowHeight="23.25" customHeight="1"/>
  <cols>
    <col min="1" max="2" width="5.88671875" style="188" customWidth="1"/>
    <col min="3" max="3" width="18" style="188" customWidth="1"/>
    <col min="4" max="4" width="8.88671875" style="188"/>
    <col min="5" max="5" width="6.44140625" style="208" customWidth="1"/>
    <col min="6" max="6" width="7.33203125" style="208" bestFit="1" customWidth="1"/>
    <col min="7" max="9" width="6.44140625" style="208" customWidth="1"/>
    <col min="10" max="10" width="35" style="188" customWidth="1"/>
    <col min="11" max="256" width="8.88671875" style="188"/>
    <col min="257" max="258" width="5.88671875" style="188" customWidth="1"/>
    <col min="259" max="259" width="18" style="188" customWidth="1"/>
    <col min="260" max="260" width="8.88671875" style="188"/>
    <col min="261" max="261" width="6.44140625" style="188" customWidth="1"/>
    <col min="262" max="262" width="7.33203125" style="188" bestFit="1" customWidth="1"/>
    <col min="263" max="265" width="6.44140625" style="188" customWidth="1"/>
    <col min="266" max="266" width="35" style="188" customWidth="1"/>
    <col min="267" max="512" width="8.88671875" style="188"/>
    <col min="513" max="514" width="5.88671875" style="188" customWidth="1"/>
    <col min="515" max="515" width="18" style="188" customWidth="1"/>
    <col min="516" max="516" width="8.88671875" style="188"/>
    <col min="517" max="517" width="6.44140625" style="188" customWidth="1"/>
    <col min="518" max="518" width="7.33203125" style="188" bestFit="1" customWidth="1"/>
    <col min="519" max="521" width="6.44140625" style="188" customWidth="1"/>
    <col min="522" max="522" width="35" style="188" customWidth="1"/>
    <col min="523" max="768" width="8.88671875" style="188"/>
    <col min="769" max="770" width="5.88671875" style="188" customWidth="1"/>
    <col min="771" max="771" width="18" style="188" customWidth="1"/>
    <col min="772" max="772" width="8.88671875" style="188"/>
    <col min="773" max="773" width="6.44140625" style="188" customWidth="1"/>
    <col min="774" max="774" width="7.33203125" style="188" bestFit="1" customWidth="1"/>
    <col min="775" max="777" width="6.44140625" style="188" customWidth="1"/>
    <col min="778" max="778" width="35" style="188" customWidth="1"/>
    <col min="779" max="1024" width="8.88671875" style="188"/>
    <col min="1025" max="1026" width="5.88671875" style="188" customWidth="1"/>
    <col min="1027" max="1027" width="18" style="188" customWidth="1"/>
    <col min="1028" max="1028" width="8.88671875" style="188"/>
    <col min="1029" max="1029" width="6.44140625" style="188" customWidth="1"/>
    <col min="1030" max="1030" width="7.33203125" style="188" bestFit="1" customWidth="1"/>
    <col min="1031" max="1033" width="6.44140625" style="188" customWidth="1"/>
    <col min="1034" max="1034" width="35" style="188" customWidth="1"/>
    <col min="1035" max="1280" width="8.88671875" style="188"/>
    <col min="1281" max="1282" width="5.88671875" style="188" customWidth="1"/>
    <col min="1283" max="1283" width="18" style="188" customWidth="1"/>
    <col min="1284" max="1284" width="8.88671875" style="188"/>
    <col min="1285" max="1285" width="6.44140625" style="188" customWidth="1"/>
    <col min="1286" max="1286" width="7.33203125" style="188" bestFit="1" customWidth="1"/>
    <col min="1287" max="1289" width="6.44140625" style="188" customWidth="1"/>
    <col min="1290" max="1290" width="35" style="188" customWidth="1"/>
    <col min="1291" max="1536" width="8.88671875" style="188"/>
    <col min="1537" max="1538" width="5.88671875" style="188" customWidth="1"/>
    <col min="1539" max="1539" width="18" style="188" customWidth="1"/>
    <col min="1540" max="1540" width="8.88671875" style="188"/>
    <col min="1541" max="1541" width="6.44140625" style="188" customWidth="1"/>
    <col min="1542" max="1542" width="7.33203125" style="188" bestFit="1" customWidth="1"/>
    <col min="1543" max="1545" width="6.44140625" style="188" customWidth="1"/>
    <col min="1546" max="1546" width="35" style="188" customWidth="1"/>
    <col min="1547" max="1792" width="8.88671875" style="188"/>
    <col min="1793" max="1794" width="5.88671875" style="188" customWidth="1"/>
    <col min="1795" max="1795" width="18" style="188" customWidth="1"/>
    <col min="1796" max="1796" width="8.88671875" style="188"/>
    <col min="1797" max="1797" width="6.44140625" style="188" customWidth="1"/>
    <col min="1798" max="1798" width="7.33203125" style="188" bestFit="1" customWidth="1"/>
    <col min="1799" max="1801" width="6.44140625" style="188" customWidth="1"/>
    <col min="1802" max="1802" width="35" style="188" customWidth="1"/>
    <col min="1803" max="2048" width="8.88671875" style="188"/>
    <col min="2049" max="2050" width="5.88671875" style="188" customWidth="1"/>
    <col min="2051" max="2051" width="18" style="188" customWidth="1"/>
    <col min="2052" max="2052" width="8.88671875" style="188"/>
    <col min="2053" max="2053" width="6.44140625" style="188" customWidth="1"/>
    <col min="2054" max="2054" width="7.33203125" style="188" bestFit="1" customWidth="1"/>
    <col min="2055" max="2057" width="6.44140625" style="188" customWidth="1"/>
    <col min="2058" max="2058" width="35" style="188" customWidth="1"/>
    <col min="2059" max="2304" width="8.88671875" style="188"/>
    <col min="2305" max="2306" width="5.88671875" style="188" customWidth="1"/>
    <col min="2307" max="2307" width="18" style="188" customWidth="1"/>
    <col min="2308" max="2308" width="8.88671875" style="188"/>
    <col min="2309" max="2309" width="6.44140625" style="188" customWidth="1"/>
    <col min="2310" max="2310" width="7.33203125" style="188" bestFit="1" customWidth="1"/>
    <col min="2311" max="2313" width="6.44140625" style="188" customWidth="1"/>
    <col min="2314" max="2314" width="35" style="188" customWidth="1"/>
    <col min="2315" max="2560" width="8.88671875" style="188"/>
    <col min="2561" max="2562" width="5.88671875" style="188" customWidth="1"/>
    <col min="2563" max="2563" width="18" style="188" customWidth="1"/>
    <col min="2564" max="2564" width="8.88671875" style="188"/>
    <col min="2565" max="2565" width="6.44140625" style="188" customWidth="1"/>
    <col min="2566" max="2566" width="7.33203125" style="188" bestFit="1" customWidth="1"/>
    <col min="2567" max="2569" width="6.44140625" style="188" customWidth="1"/>
    <col min="2570" max="2570" width="35" style="188" customWidth="1"/>
    <col min="2571" max="2816" width="8.88671875" style="188"/>
    <col min="2817" max="2818" width="5.88671875" style="188" customWidth="1"/>
    <col min="2819" max="2819" width="18" style="188" customWidth="1"/>
    <col min="2820" max="2820" width="8.88671875" style="188"/>
    <col min="2821" max="2821" width="6.44140625" style="188" customWidth="1"/>
    <col min="2822" max="2822" width="7.33203125" style="188" bestFit="1" customWidth="1"/>
    <col min="2823" max="2825" width="6.44140625" style="188" customWidth="1"/>
    <col min="2826" max="2826" width="35" style="188" customWidth="1"/>
    <col min="2827" max="3072" width="8.88671875" style="188"/>
    <col min="3073" max="3074" width="5.88671875" style="188" customWidth="1"/>
    <col min="3075" max="3075" width="18" style="188" customWidth="1"/>
    <col min="3076" max="3076" width="8.88671875" style="188"/>
    <col min="3077" max="3077" width="6.44140625" style="188" customWidth="1"/>
    <col min="3078" max="3078" width="7.33203125" style="188" bestFit="1" customWidth="1"/>
    <col min="3079" max="3081" width="6.44140625" style="188" customWidth="1"/>
    <col min="3082" max="3082" width="35" style="188" customWidth="1"/>
    <col min="3083" max="3328" width="8.88671875" style="188"/>
    <col min="3329" max="3330" width="5.88671875" style="188" customWidth="1"/>
    <col min="3331" max="3331" width="18" style="188" customWidth="1"/>
    <col min="3332" max="3332" width="8.88671875" style="188"/>
    <col min="3333" max="3333" width="6.44140625" style="188" customWidth="1"/>
    <col min="3334" max="3334" width="7.33203125" style="188" bestFit="1" customWidth="1"/>
    <col min="3335" max="3337" width="6.44140625" style="188" customWidth="1"/>
    <col min="3338" max="3338" width="35" style="188" customWidth="1"/>
    <col min="3339" max="3584" width="8.88671875" style="188"/>
    <col min="3585" max="3586" width="5.88671875" style="188" customWidth="1"/>
    <col min="3587" max="3587" width="18" style="188" customWidth="1"/>
    <col min="3588" max="3588" width="8.88671875" style="188"/>
    <col min="3589" max="3589" width="6.44140625" style="188" customWidth="1"/>
    <col min="3590" max="3590" width="7.33203125" style="188" bestFit="1" customWidth="1"/>
    <col min="3591" max="3593" width="6.44140625" style="188" customWidth="1"/>
    <col min="3594" max="3594" width="35" style="188" customWidth="1"/>
    <col min="3595" max="3840" width="8.88671875" style="188"/>
    <col min="3841" max="3842" width="5.88671875" style="188" customWidth="1"/>
    <col min="3843" max="3843" width="18" style="188" customWidth="1"/>
    <col min="3844" max="3844" width="8.88671875" style="188"/>
    <col min="3845" max="3845" width="6.44140625" style="188" customWidth="1"/>
    <col min="3846" max="3846" width="7.33203125" style="188" bestFit="1" customWidth="1"/>
    <col min="3847" max="3849" width="6.44140625" style="188" customWidth="1"/>
    <col min="3850" max="3850" width="35" style="188" customWidth="1"/>
    <col min="3851" max="4096" width="8.88671875" style="188"/>
    <col min="4097" max="4098" width="5.88671875" style="188" customWidth="1"/>
    <col min="4099" max="4099" width="18" style="188" customWidth="1"/>
    <col min="4100" max="4100" width="8.88671875" style="188"/>
    <col min="4101" max="4101" width="6.44140625" style="188" customWidth="1"/>
    <col min="4102" max="4102" width="7.33203125" style="188" bestFit="1" customWidth="1"/>
    <col min="4103" max="4105" width="6.44140625" style="188" customWidth="1"/>
    <col min="4106" max="4106" width="35" style="188" customWidth="1"/>
    <col min="4107" max="4352" width="8.88671875" style="188"/>
    <col min="4353" max="4354" width="5.88671875" style="188" customWidth="1"/>
    <col min="4355" max="4355" width="18" style="188" customWidth="1"/>
    <col min="4356" max="4356" width="8.88671875" style="188"/>
    <col min="4357" max="4357" width="6.44140625" style="188" customWidth="1"/>
    <col min="4358" max="4358" width="7.33203125" style="188" bestFit="1" customWidth="1"/>
    <col min="4359" max="4361" width="6.44140625" style="188" customWidth="1"/>
    <col min="4362" max="4362" width="35" style="188" customWidth="1"/>
    <col min="4363" max="4608" width="8.88671875" style="188"/>
    <col min="4609" max="4610" width="5.88671875" style="188" customWidth="1"/>
    <col min="4611" max="4611" width="18" style="188" customWidth="1"/>
    <col min="4612" max="4612" width="8.88671875" style="188"/>
    <col min="4613" max="4613" width="6.44140625" style="188" customWidth="1"/>
    <col min="4614" max="4614" width="7.33203125" style="188" bestFit="1" customWidth="1"/>
    <col min="4615" max="4617" width="6.44140625" style="188" customWidth="1"/>
    <col min="4618" max="4618" width="35" style="188" customWidth="1"/>
    <col min="4619" max="4864" width="8.88671875" style="188"/>
    <col min="4865" max="4866" width="5.88671875" style="188" customWidth="1"/>
    <col min="4867" max="4867" width="18" style="188" customWidth="1"/>
    <col min="4868" max="4868" width="8.88671875" style="188"/>
    <col min="4869" max="4869" width="6.44140625" style="188" customWidth="1"/>
    <col min="4870" max="4870" width="7.33203125" style="188" bestFit="1" customWidth="1"/>
    <col min="4871" max="4873" width="6.44140625" style="188" customWidth="1"/>
    <col min="4874" max="4874" width="35" style="188" customWidth="1"/>
    <col min="4875" max="5120" width="8.88671875" style="188"/>
    <col min="5121" max="5122" width="5.88671875" style="188" customWidth="1"/>
    <col min="5123" max="5123" width="18" style="188" customWidth="1"/>
    <col min="5124" max="5124" width="8.88671875" style="188"/>
    <col min="5125" max="5125" width="6.44140625" style="188" customWidth="1"/>
    <col min="5126" max="5126" width="7.33203125" style="188" bestFit="1" customWidth="1"/>
    <col min="5127" max="5129" width="6.44140625" style="188" customWidth="1"/>
    <col min="5130" max="5130" width="35" style="188" customWidth="1"/>
    <col min="5131" max="5376" width="8.88671875" style="188"/>
    <col min="5377" max="5378" width="5.88671875" style="188" customWidth="1"/>
    <col min="5379" max="5379" width="18" style="188" customWidth="1"/>
    <col min="5380" max="5380" width="8.88671875" style="188"/>
    <col min="5381" max="5381" width="6.44140625" style="188" customWidth="1"/>
    <col min="5382" max="5382" width="7.33203125" style="188" bestFit="1" customWidth="1"/>
    <col min="5383" max="5385" width="6.44140625" style="188" customWidth="1"/>
    <col min="5386" max="5386" width="35" style="188" customWidth="1"/>
    <col min="5387" max="5632" width="8.88671875" style="188"/>
    <col min="5633" max="5634" width="5.88671875" style="188" customWidth="1"/>
    <col min="5635" max="5635" width="18" style="188" customWidth="1"/>
    <col min="5636" max="5636" width="8.88671875" style="188"/>
    <col min="5637" max="5637" width="6.44140625" style="188" customWidth="1"/>
    <col min="5638" max="5638" width="7.33203125" style="188" bestFit="1" customWidth="1"/>
    <col min="5639" max="5641" width="6.44140625" style="188" customWidth="1"/>
    <col min="5642" max="5642" width="35" style="188" customWidth="1"/>
    <col min="5643" max="5888" width="8.88671875" style="188"/>
    <col min="5889" max="5890" width="5.88671875" style="188" customWidth="1"/>
    <col min="5891" max="5891" width="18" style="188" customWidth="1"/>
    <col min="5892" max="5892" width="8.88671875" style="188"/>
    <col min="5893" max="5893" width="6.44140625" style="188" customWidth="1"/>
    <col min="5894" max="5894" width="7.33203125" style="188" bestFit="1" customWidth="1"/>
    <col min="5895" max="5897" width="6.44140625" style="188" customWidth="1"/>
    <col min="5898" max="5898" width="35" style="188" customWidth="1"/>
    <col min="5899" max="6144" width="8.88671875" style="188"/>
    <col min="6145" max="6146" width="5.88671875" style="188" customWidth="1"/>
    <col min="6147" max="6147" width="18" style="188" customWidth="1"/>
    <col min="6148" max="6148" width="8.88671875" style="188"/>
    <col min="6149" max="6149" width="6.44140625" style="188" customWidth="1"/>
    <col min="6150" max="6150" width="7.33203125" style="188" bestFit="1" customWidth="1"/>
    <col min="6151" max="6153" width="6.44140625" style="188" customWidth="1"/>
    <col min="6154" max="6154" width="35" style="188" customWidth="1"/>
    <col min="6155" max="6400" width="8.88671875" style="188"/>
    <col min="6401" max="6402" width="5.88671875" style="188" customWidth="1"/>
    <col min="6403" max="6403" width="18" style="188" customWidth="1"/>
    <col min="6404" max="6404" width="8.88671875" style="188"/>
    <col min="6405" max="6405" width="6.44140625" style="188" customWidth="1"/>
    <col min="6406" max="6406" width="7.33203125" style="188" bestFit="1" customWidth="1"/>
    <col min="6407" max="6409" width="6.44140625" style="188" customWidth="1"/>
    <col min="6410" max="6410" width="35" style="188" customWidth="1"/>
    <col min="6411" max="6656" width="8.88671875" style="188"/>
    <col min="6657" max="6658" width="5.88671875" style="188" customWidth="1"/>
    <col min="6659" max="6659" width="18" style="188" customWidth="1"/>
    <col min="6660" max="6660" width="8.88671875" style="188"/>
    <col min="6661" max="6661" width="6.44140625" style="188" customWidth="1"/>
    <col min="6662" max="6662" width="7.33203125" style="188" bestFit="1" customWidth="1"/>
    <col min="6663" max="6665" width="6.44140625" style="188" customWidth="1"/>
    <col min="6666" max="6666" width="35" style="188" customWidth="1"/>
    <col min="6667" max="6912" width="8.88671875" style="188"/>
    <col min="6913" max="6914" width="5.88671875" style="188" customWidth="1"/>
    <col min="6915" max="6915" width="18" style="188" customWidth="1"/>
    <col min="6916" max="6916" width="8.88671875" style="188"/>
    <col min="6917" max="6917" width="6.44140625" style="188" customWidth="1"/>
    <col min="6918" max="6918" width="7.33203125" style="188" bestFit="1" customWidth="1"/>
    <col min="6919" max="6921" width="6.44140625" style="188" customWidth="1"/>
    <col min="6922" max="6922" width="35" style="188" customWidth="1"/>
    <col min="6923" max="7168" width="8.88671875" style="188"/>
    <col min="7169" max="7170" width="5.88671875" style="188" customWidth="1"/>
    <col min="7171" max="7171" width="18" style="188" customWidth="1"/>
    <col min="7172" max="7172" width="8.88671875" style="188"/>
    <col min="7173" max="7173" width="6.44140625" style="188" customWidth="1"/>
    <col min="7174" max="7174" width="7.33203125" style="188" bestFit="1" customWidth="1"/>
    <col min="7175" max="7177" width="6.44140625" style="188" customWidth="1"/>
    <col min="7178" max="7178" width="35" style="188" customWidth="1"/>
    <col min="7179" max="7424" width="8.88671875" style="188"/>
    <col min="7425" max="7426" width="5.88671875" style="188" customWidth="1"/>
    <col min="7427" max="7427" width="18" style="188" customWidth="1"/>
    <col min="7428" max="7428" width="8.88671875" style="188"/>
    <col min="7429" max="7429" width="6.44140625" style="188" customWidth="1"/>
    <col min="7430" max="7430" width="7.33203125" style="188" bestFit="1" customWidth="1"/>
    <col min="7431" max="7433" width="6.44140625" style="188" customWidth="1"/>
    <col min="7434" max="7434" width="35" style="188" customWidth="1"/>
    <col min="7435" max="7680" width="8.88671875" style="188"/>
    <col min="7681" max="7682" width="5.88671875" style="188" customWidth="1"/>
    <col min="7683" max="7683" width="18" style="188" customWidth="1"/>
    <col min="7684" max="7684" width="8.88671875" style="188"/>
    <col min="7685" max="7685" width="6.44140625" style="188" customWidth="1"/>
    <col min="7686" max="7686" width="7.33203125" style="188" bestFit="1" customWidth="1"/>
    <col min="7687" max="7689" width="6.44140625" style="188" customWidth="1"/>
    <col min="7690" max="7690" width="35" style="188" customWidth="1"/>
    <col min="7691" max="7936" width="8.88671875" style="188"/>
    <col min="7937" max="7938" width="5.88671875" style="188" customWidth="1"/>
    <col min="7939" max="7939" width="18" style="188" customWidth="1"/>
    <col min="7940" max="7940" width="8.88671875" style="188"/>
    <col min="7941" max="7941" width="6.44140625" style="188" customWidth="1"/>
    <col min="7942" max="7942" width="7.33203125" style="188" bestFit="1" customWidth="1"/>
    <col min="7943" max="7945" width="6.44140625" style="188" customWidth="1"/>
    <col min="7946" max="7946" width="35" style="188" customWidth="1"/>
    <col min="7947" max="8192" width="8.88671875" style="188"/>
    <col min="8193" max="8194" width="5.88671875" style="188" customWidth="1"/>
    <col min="8195" max="8195" width="18" style="188" customWidth="1"/>
    <col min="8196" max="8196" width="8.88671875" style="188"/>
    <col min="8197" max="8197" width="6.44140625" style="188" customWidth="1"/>
    <col min="8198" max="8198" width="7.33203125" style="188" bestFit="1" customWidth="1"/>
    <col min="8199" max="8201" width="6.44140625" style="188" customWidth="1"/>
    <col min="8202" max="8202" width="35" style="188" customWidth="1"/>
    <col min="8203" max="8448" width="8.88671875" style="188"/>
    <col min="8449" max="8450" width="5.88671875" style="188" customWidth="1"/>
    <col min="8451" max="8451" width="18" style="188" customWidth="1"/>
    <col min="8452" max="8452" width="8.88671875" style="188"/>
    <col min="8453" max="8453" width="6.44140625" style="188" customWidth="1"/>
    <col min="8454" max="8454" width="7.33203125" style="188" bestFit="1" customWidth="1"/>
    <col min="8455" max="8457" width="6.44140625" style="188" customWidth="1"/>
    <col min="8458" max="8458" width="35" style="188" customWidth="1"/>
    <col min="8459" max="8704" width="8.88671875" style="188"/>
    <col min="8705" max="8706" width="5.88671875" style="188" customWidth="1"/>
    <col min="8707" max="8707" width="18" style="188" customWidth="1"/>
    <col min="8708" max="8708" width="8.88671875" style="188"/>
    <col min="8709" max="8709" width="6.44140625" style="188" customWidth="1"/>
    <col min="8710" max="8710" width="7.33203125" style="188" bestFit="1" customWidth="1"/>
    <col min="8711" max="8713" width="6.44140625" style="188" customWidth="1"/>
    <col min="8714" max="8714" width="35" style="188" customWidth="1"/>
    <col min="8715" max="8960" width="8.88671875" style="188"/>
    <col min="8961" max="8962" width="5.88671875" style="188" customWidth="1"/>
    <col min="8963" max="8963" width="18" style="188" customWidth="1"/>
    <col min="8964" max="8964" width="8.88671875" style="188"/>
    <col min="8965" max="8965" width="6.44140625" style="188" customWidth="1"/>
    <col min="8966" max="8966" width="7.33203125" style="188" bestFit="1" customWidth="1"/>
    <col min="8967" max="8969" width="6.44140625" style="188" customWidth="1"/>
    <col min="8970" max="8970" width="35" style="188" customWidth="1"/>
    <col min="8971" max="9216" width="8.88671875" style="188"/>
    <col min="9217" max="9218" width="5.88671875" style="188" customWidth="1"/>
    <col min="9219" max="9219" width="18" style="188" customWidth="1"/>
    <col min="9220" max="9220" width="8.88671875" style="188"/>
    <col min="9221" max="9221" width="6.44140625" style="188" customWidth="1"/>
    <col min="9222" max="9222" width="7.33203125" style="188" bestFit="1" customWidth="1"/>
    <col min="9223" max="9225" width="6.44140625" style="188" customWidth="1"/>
    <col min="9226" max="9226" width="35" style="188" customWidth="1"/>
    <col min="9227" max="9472" width="8.88671875" style="188"/>
    <col min="9473" max="9474" width="5.88671875" style="188" customWidth="1"/>
    <col min="9475" max="9475" width="18" style="188" customWidth="1"/>
    <col min="9476" max="9476" width="8.88671875" style="188"/>
    <col min="9477" max="9477" width="6.44140625" style="188" customWidth="1"/>
    <col min="9478" max="9478" width="7.33203125" style="188" bestFit="1" customWidth="1"/>
    <col min="9479" max="9481" width="6.44140625" style="188" customWidth="1"/>
    <col min="9482" max="9482" width="35" style="188" customWidth="1"/>
    <col min="9483" max="9728" width="8.88671875" style="188"/>
    <col min="9729" max="9730" width="5.88671875" style="188" customWidth="1"/>
    <col min="9731" max="9731" width="18" style="188" customWidth="1"/>
    <col min="9732" max="9732" width="8.88671875" style="188"/>
    <col min="9733" max="9733" width="6.44140625" style="188" customWidth="1"/>
    <col min="9734" max="9734" width="7.33203125" style="188" bestFit="1" customWidth="1"/>
    <col min="9735" max="9737" width="6.44140625" style="188" customWidth="1"/>
    <col min="9738" max="9738" width="35" style="188" customWidth="1"/>
    <col min="9739" max="9984" width="8.88671875" style="188"/>
    <col min="9985" max="9986" width="5.88671875" style="188" customWidth="1"/>
    <col min="9987" max="9987" width="18" style="188" customWidth="1"/>
    <col min="9988" max="9988" width="8.88671875" style="188"/>
    <col min="9989" max="9989" width="6.44140625" style="188" customWidth="1"/>
    <col min="9990" max="9990" width="7.33203125" style="188" bestFit="1" customWidth="1"/>
    <col min="9991" max="9993" width="6.44140625" style="188" customWidth="1"/>
    <col min="9994" max="9994" width="35" style="188" customWidth="1"/>
    <col min="9995" max="10240" width="8.88671875" style="188"/>
    <col min="10241" max="10242" width="5.88671875" style="188" customWidth="1"/>
    <col min="10243" max="10243" width="18" style="188" customWidth="1"/>
    <col min="10244" max="10244" width="8.88671875" style="188"/>
    <col min="10245" max="10245" width="6.44140625" style="188" customWidth="1"/>
    <col min="10246" max="10246" width="7.33203125" style="188" bestFit="1" customWidth="1"/>
    <col min="10247" max="10249" width="6.44140625" style="188" customWidth="1"/>
    <col min="10250" max="10250" width="35" style="188" customWidth="1"/>
    <col min="10251" max="10496" width="8.88671875" style="188"/>
    <col min="10497" max="10498" width="5.88671875" style="188" customWidth="1"/>
    <col min="10499" max="10499" width="18" style="188" customWidth="1"/>
    <col min="10500" max="10500" width="8.88671875" style="188"/>
    <col min="10501" max="10501" width="6.44140625" style="188" customWidth="1"/>
    <col min="10502" max="10502" width="7.33203125" style="188" bestFit="1" customWidth="1"/>
    <col min="10503" max="10505" width="6.44140625" style="188" customWidth="1"/>
    <col min="10506" max="10506" width="35" style="188" customWidth="1"/>
    <col min="10507" max="10752" width="8.88671875" style="188"/>
    <col min="10753" max="10754" width="5.88671875" style="188" customWidth="1"/>
    <col min="10755" max="10755" width="18" style="188" customWidth="1"/>
    <col min="10756" max="10756" width="8.88671875" style="188"/>
    <col min="10757" max="10757" width="6.44140625" style="188" customWidth="1"/>
    <col min="10758" max="10758" width="7.33203125" style="188" bestFit="1" customWidth="1"/>
    <col min="10759" max="10761" width="6.44140625" style="188" customWidth="1"/>
    <col min="10762" max="10762" width="35" style="188" customWidth="1"/>
    <col min="10763" max="11008" width="8.88671875" style="188"/>
    <col min="11009" max="11010" width="5.88671875" style="188" customWidth="1"/>
    <col min="11011" max="11011" width="18" style="188" customWidth="1"/>
    <col min="11012" max="11012" width="8.88671875" style="188"/>
    <col min="11013" max="11013" width="6.44140625" style="188" customWidth="1"/>
    <col min="11014" max="11014" width="7.33203125" style="188" bestFit="1" customWidth="1"/>
    <col min="11015" max="11017" width="6.44140625" style="188" customWidth="1"/>
    <col min="11018" max="11018" width="35" style="188" customWidth="1"/>
    <col min="11019" max="11264" width="8.88671875" style="188"/>
    <col min="11265" max="11266" width="5.88671875" style="188" customWidth="1"/>
    <col min="11267" max="11267" width="18" style="188" customWidth="1"/>
    <col min="11268" max="11268" width="8.88671875" style="188"/>
    <col min="11269" max="11269" width="6.44140625" style="188" customWidth="1"/>
    <col min="11270" max="11270" width="7.33203125" style="188" bestFit="1" customWidth="1"/>
    <col min="11271" max="11273" width="6.44140625" style="188" customWidth="1"/>
    <col min="11274" max="11274" width="35" style="188" customWidth="1"/>
    <col min="11275" max="11520" width="8.88671875" style="188"/>
    <col min="11521" max="11522" width="5.88671875" style="188" customWidth="1"/>
    <col min="11523" max="11523" width="18" style="188" customWidth="1"/>
    <col min="11524" max="11524" width="8.88671875" style="188"/>
    <col min="11525" max="11525" width="6.44140625" style="188" customWidth="1"/>
    <col min="11526" max="11526" width="7.33203125" style="188" bestFit="1" customWidth="1"/>
    <col min="11527" max="11529" width="6.44140625" style="188" customWidth="1"/>
    <col min="11530" max="11530" width="35" style="188" customWidth="1"/>
    <col min="11531" max="11776" width="8.88671875" style="188"/>
    <col min="11777" max="11778" width="5.88671875" style="188" customWidth="1"/>
    <col min="11779" max="11779" width="18" style="188" customWidth="1"/>
    <col min="11780" max="11780" width="8.88671875" style="188"/>
    <col min="11781" max="11781" width="6.44140625" style="188" customWidth="1"/>
    <col min="11782" max="11782" width="7.33203125" style="188" bestFit="1" customWidth="1"/>
    <col min="11783" max="11785" width="6.44140625" style="188" customWidth="1"/>
    <col min="11786" max="11786" width="35" style="188" customWidth="1"/>
    <col min="11787" max="12032" width="8.88671875" style="188"/>
    <col min="12033" max="12034" width="5.88671875" style="188" customWidth="1"/>
    <col min="12035" max="12035" width="18" style="188" customWidth="1"/>
    <col min="12036" max="12036" width="8.88671875" style="188"/>
    <col min="12037" max="12037" width="6.44140625" style="188" customWidth="1"/>
    <col min="12038" max="12038" width="7.33203125" style="188" bestFit="1" customWidth="1"/>
    <col min="12039" max="12041" width="6.44140625" style="188" customWidth="1"/>
    <col min="12042" max="12042" width="35" style="188" customWidth="1"/>
    <col min="12043" max="12288" width="8.88671875" style="188"/>
    <col min="12289" max="12290" width="5.88671875" style="188" customWidth="1"/>
    <col min="12291" max="12291" width="18" style="188" customWidth="1"/>
    <col min="12292" max="12292" width="8.88671875" style="188"/>
    <col min="12293" max="12293" width="6.44140625" style="188" customWidth="1"/>
    <col min="12294" max="12294" width="7.33203125" style="188" bestFit="1" customWidth="1"/>
    <col min="12295" max="12297" width="6.44140625" style="188" customWidth="1"/>
    <col min="12298" max="12298" width="35" style="188" customWidth="1"/>
    <col min="12299" max="12544" width="8.88671875" style="188"/>
    <col min="12545" max="12546" width="5.88671875" style="188" customWidth="1"/>
    <col min="12547" max="12547" width="18" style="188" customWidth="1"/>
    <col min="12548" max="12548" width="8.88671875" style="188"/>
    <col min="12549" max="12549" width="6.44140625" style="188" customWidth="1"/>
    <col min="12550" max="12550" width="7.33203125" style="188" bestFit="1" customWidth="1"/>
    <col min="12551" max="12553" width="6.44140625" style="188" customWidth="1"/>
    <col min="12554" max="12554" width="35" style="188" customWidth="1"/>
    <col min="12555" max="12800" width="8.88671875" style="188"/>
    <col min="12801" max="12802" width="5.88671875" style="188" customWidth="1"/>
    <col min="12803" max="12803" width="18" style="188" customWidth="1"/>
    <col min="12804" max="12804" width="8.88671875" style="188"/>
    <col min="12805" max="12805" width="6.44140625" style="188" customWidth="1"/>
    <col min="12806" max="12806" width="7.33203125" style="188" bestFit="1" customWidth="1"/>
    <col min="12807" max="12809" width="6.44140625" style="188" customWidth="1"/>
    <col min="12810" max="12810" width="35" style="188" customWidth="1"/>
    <col min="12811" max="13056" width="8.88671875" style="188"/>
    <col min="13057" max="13058" width="5.88671875" style="188" customWidth="1"/>
    <col min="13059" max="13059" width="18" style="188" customWidth="1"/>
    <col min="13060" max="13060" width="8.88671875" style="188"/>
    <col min="13061" max="13061" width="6.44140625" style="188" customWidth="1"/>
    <col min="13062" max="13062" width="7.33203125" style="188" bestFit="1" customWidth="1"/>
    <col min="13063" max="13065" width="6.44140625" style="188" customWidth="1"/>
    <col min="13066" max="13066" width="35" style="188" customWidth="1"/>
    <col min="13067" max="13312" width="8.88671875" style="188"/>
    <col min="13313" max="13314" width="5.88671875" style="188" customWidth="1"/>
    <col min="13315" max="13315" width="18" style="188" customWidth="1"/>
    <col min="13316" max="13316" width="8.88671875" style="188"/>
    <col min="13317" max="13317" width="6.44140625" style="188" customWidth="1"/>
    <col min="13318" max="13318" width="7.33203125" style="188" bestFit="1" customWidth="1"/>
    <col min="13319" max="13321" width="6.44140625" style="188" customWidth="1"/>
    <col min="13322" max="13322" width="35" style="188" customWidth="1"/>
    <col min="13323" max="13568" width="8.88671875" style="188"/>
    <col min="13569" max="13570" width="5.88671875" style="188" customWidth="1"/>
    <col min="13571" max="13571" width="18" style="188" customWidth="1"/>
    <col min="13572" max="13572" width="8.88671875" style="188"/>
    <col min="13573" max="13573" width="6.44140625" style="188" customWidth="1"/>
    <col min="13574" max="13574" width="7.33203125" style="188" bestFit="1" customWidth="1"/>
    <col min="13575" max="13577" width="6.44140625" style="188" customWidth="1"/>
    <col min="13578" max="13578" width="35" style="188" customWidth="1"/>
    <col min="13579" max="13824" width="8.88671875" style="188"/>
    <col min="13825" max="13826" width="5.88671875" style="188" customWidth="1"/>
    <col min="13827" max="13827" width="18" style="188" customWidth="1"/>
    <col min="13828" max="13828" width="8.88671875" style="188"/>
    <col min="13829" max="13829" width="6.44140625" style="188" customWidth="1"/>
    <col min="13830" max="13830" width="7.33203125" style="188" bestFit="1" customWidth="1"/>
    <col min="13831" max="13833" width="6.44140625" style="188" customWidth="1"/>
    <col min="13834" max="13834" width="35" style="188" customWidth="1"/>
    <col min="13835" max="14080" width="8.88671875" style="188"/>
    <col min="14081" max="14082" width="5.88671875" style="188" customWidth="1"/>
    <col min="14083" max="14083" width="18" style="188" customWidth="1"/>
    <col min="14084" max="14084" width="8.88671875" style="188"/>
    <col min="14085" max="14085" width="6.44140625" style="188" customWidth="1"/>
    <col min="14086" max="14086" width="7.33203125" style="188" bestFit="1" customWidth="1"/>
    <col min="14087" max="14089" width="6.44140625" style="188" customWidth="1"/>
    <col min="14090" max="14090" width="35" style="188" customWidth="1"/>
    <col min="14091" max="14336" width="8.88671875" style="188"/>
    <col min="14337" max="14338" width="5.88671875" style="188" customWidth="1"/>
    <col min="14339" max="14339" width="18" style="188" customWidth="1"/>
    <col min="14340" max="14340" width="8.88671875" style="188"/>
    <col min="14341" max="14341" width="6.44140625" style="188" customWidth="1"/>
    <col min="14342" max="14342" width="7.33203125" style="188" bestFit="1" customWidth="1"/>
    <col min="14343" max="14345" width="6.44140625" style="188" customWidth="1"/>
    <col min="14346" max="14346" width="35" style="188" customWidth="1"/>
    <col min="14347" max="14592" width="8.88671875" style="188"/>
    <col min="14593" max="14594" width="5.88671875" style="188" customWidth="1"/>
    <col min="14595" max="14595" width="18" style="188" customWidth="1"/>
    <col min="14596" max="14596" width="8.88671875" style="188"/>
    <col min="14597" max="14597" width="6.44140625" style="188" customWidth="1"/>
    <col min="14598" max="14598" width="7.33203125" style="188" bestFit="1" customWidth="1"/>
    <col min="14599" max="14601" width="6.44140625" style="188" customWidth="1"/>
    <col min="14602" max="14602" width="35" style="188" customWidth="1"/>
    <col min="14603" max="14848" width="8.88671875" style="188"/>
    <col min="14849" max="14850" width="5.88671875" style="188" customWidth="1"/>
    <col min="14851" max="14851" width="18" style="188" customWidth="1"/>
    <col min="14852" max="14852" width="8.88671875" style="188"/>
    <col min="14853" max="14853" width="6.44140625" style="188" customWidth="1"/>
    <col min="14854" max="14854" width="7.33203125" style="188" bestFit="1" customWidth="1"/>
    <col min="14855" max="14857" width="6.44140625" style="188" customWidth="1"/>
    <col min="14858" max="14858" width="35" style="188" customWidth="1"/>
    <col min="14859" max="15104" width="8.88671875" style="188"/>
    <col min="15105" max="15106" width="5.88671875" style="188" customWidth="1"/>
    <col min="15107" max="15107" width="18" style="188" customWidth="1"/>
    <col min="15108" max="15108" width="8.88671875" style="188"/>
    <col min="15109" max="15109" width="6.44140625" style="188" customWidth="1"/>
    <col min="15110" max="15110" width="7.33203125" style="188" bestFit="1" customWidth="1"/>
    <col min="15111" max="15113" width="6.44140625" style="188" customWidth="1"/>
    <col min="15114" max="15114" width="35" style="188" customWidth="1"/>
    <col min="15115" max="15360" width="8.88671875" style="188"/>
    <col min="15361" max="15362" width="5.88671875" style="188" customWidth="1"/>
    <col min="15363" max="15363" width="18" style="188" customWidth="1"/>
    <col min="15364" max="15364" width="8.88671875" style="188"/>
    <col min="15365" max="15365" width="6.44140625" style="188" customWidth="1"/>
    <col min="15366" max="15366" width="7.33203125" style="188" bestFit="1" customWidth="1"/>
    <col min="15367" max="15369" width="6.44140625" style="188" customWidth="1"/>
    <col min="15370" max="15370" width="35" style="188" customWidth="1"/>
    <col min="15371" max="15616" width="8.88671875" style="188"/>
    <col min="15617" max="15618" width="5.88671875" style="188" customWidth="1"/>
    <col min="15619" max="15619" width="18" style="188" customWidth="1"/>
    <col min="15620" max="15620" width="8.88671875" style="188"/>
    <col min="15621" max="15621" width="6.44140625" style="188" customWidth="1"/>
    <col min="15622" max="15622" width="7.33203125" style="188" bestFit="1" customWidth="1"/>
    <col min="15623" max="15625" width="6.44140625" style="188" customWidth="1"/>
    <col min="15626" max="15626" width="35" style="188" customWidth="1"/>
    <col min="15627" max="15872" width="8.88671875" style="188"/>
    <col min="15873" max="15874" width="5.88671875" style="188" customWidth="1"/>
    <col min="15875" max="15875" width="18" style="188" customWidth="1"/>
    <col min="15876" max="15876" width="8.88671875" style="188"/>
    <col min="15877" max="15877" width="6.44140625" style="188" customWidth="1"/>
    <col min="15878" max="15878" width="7.33203125" style="188" bestFit="1" customWidth="1"/>
    <col min="15879" max="15881" width="6.44140625" style="188" customWidth="1"/>
    <col min="15882" max="15882" width="35" style="188" customWidth="1"/>
    <col min="15883" max="16128" width="8.88671875" style="188"/>
    <col min="16129" max="16130" width="5.88671875" style="188" customWidth="1"/>
    <col min="16131" max="16131" width="18" style="188" customWidth="1"/>
    <col min="16132" max="16132" width="8.88671875" style="188"/>
    <col min="16133" max="16133" width="6.44140625" style="188" customWidth="1"/>
    <col min="16134" max="16134" width="7.33203125" style="188" bestFit="1" customWidth="1"/>
    <col min="16135" max="16137" width="6.44140625" style="188" customWidth="1"/>
    <col min="16138" max="16138" width="35" style="188" customWidth="1"/>
    <col min="16139" max="16384" width="8.88671875" style="188"/>
  </cols>
  <sheetData>
    <row r="1" spans="1:10" ht="64.5" customHeight="1">
      <c r="A1" s="301" t="s">
        <v>152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s="191" customFormat="1" ht="28.5" customHeight="1" thickBot="1">
      <c r="A2" s="302" t="s">
        <v>179</v>
      </c>
      <c r="B2" s="302"/>
      <c r="C2" s="302"/>
      <c r="D2" s="302"/>
      <c r="E2" s="189"/>
      <c r="F2" s="189"/>
      <c r="G2" s="189"/>
      <c r="H2" s="189"/>
      <c r="I2" s="189"/>
      <c r="J2" s="190" t="s">
        <v>153</v>
      </c>
    </row>
    <row r="3" spans="1:10" ht="30" customHeight="1">
      <c r="A3" s="303" t="s">
        <v>154</v>
      </c>
      <c r="B3" s="304"/>
      <c r="C3" s="304"/>
      <c r="D3" s="304" t="s">
        <v>155</v>
      </c>
      <c r="E3" s="306" t="s">
        <v>156</v>
      </c>
      <c r="F3" s="306" t="s">
        <v>157</v>
      </c>
      <c r="G3" s="306" t="s">
        <v>158</v>
      </c>
      <c r="H3" s="306" t="s">
        <v>159</v>
      </c>
      <c r="I3" s="306" t="s">
        <v>160</v>
      </c>
      <c r="J3" s="308" t="s">
        <v>161</v>
      </c>
    </row>
    <row r="4" spans="1:10" ht="30" customHeight="1">
      <c r="A4" s="192" t="s">
        <v>162</v>
      </c>
      <c r="B4" s="193" t="s">
        <v>163</v>
      </c>
      <c r="C4" s="193" t="s">
        <v>164</v>
      </c>
      <c r="D4" s="305"/>
      <c r="E4" s="307"/>
      <c r="F4" s="307"/>
      <c r="G4" s="307"/>
      <c r="H4" s="307"/>
      <c r="I4" s="307"/>
      <c r="J4" s="309"/>
    </row>
    <row r="5" spans="1:10" ht="30" customHeight="1">
      <c r="A5" s="194"/>
      <c r="B5" s="195"/>
      <c r="C5" s="196"/>
      <c r="D5" s="196"/>
      <c r="E5" s="197"/>
      <c r="F5" s="197"/>
      <c r="G5" s="197"/>
      <c r="H5" s="197"/>
      <c r="I5" s="197"/>
      <c r="J5" s="296"/>
    </row>
    <row r="6" spans="1:10" ht="30" customHeight="1" thickBot="1">
      <c r="A6" s="198"/>
      <c r="B6" s="199"/>
      <c r="C6" s="199"/>
      <c r="D6" s="200"/>
      <c r="E6" s="201"/>
      <c r="F6" s="201"/>
      <c r="G6" s="201"/>
      <c r="H6" s="201"/>
      <c r="I6" s="201"/>
      <c r="J6" s="297"/>
    </row>
    <row r="7" spans="1:10" ht="30" customHeight="1" thickTop="1">
      <c r="A7" s="202"/>
      <c r="B7" s="203"/>
      <c r="C7" s="203"/>
      <c r="D7" s="203"/>
      <c r="E7" s="204"/>
      <c r="F7" s="204"/>
      <c r="G7" s="204"/>
      <c r="H7" s="204"/>
      <c r="I7" s="204"/>
      <c r="J7" s="297"/>
    </row>
    <row r="8" spans="1:10" ht="30" customHeight="1">
      <c r="A8" s="194"/>
      <c r="B8" s="196"/>
      <c r="C8" s="205"/>
      <c r="D8" s="196"/>
      <c r="E8" s="197"/>
      <c r="F8" s="197"/>
      <c r="G8" s="197"/>
      <c r="H8" s="197"/>
      <c r="I8" s="197"/>
      <c r="J8" s="298"/>
    </row>
    <row r="9" spans="1:10" ht="23.25" customHeight="1" thickBot="1">
      <c r="A9" s="299" t="s">
        <v>165</v>
      </c>
      <c r="B9" s="300"/>
      <c r="C9" s="300"/>
      <c r="D9" s="300"/>
      <c r="E9" s="206">
        <f>SUM(E5:E8)</f>
        <v>0</v>
      </c>
      <c r="F9" s="206">
        <f>SUM(F5:F8)</f>
        <v>0</v>
      </c>
      <c r="G9" s="206">
        <f>SUM(G5:G8)</f>
        <v>0</v>
      </c>
      <c r="H9" s="206">
        <f>SUM(H5:H8)</f>
        <v>0</v>
      </c>
      <c r="I9" s="206">
        <f>SUM(I5:I8)</f>
        <v>0</v>
      </c>
      <c r="J9" s="207"/>
    </row>
  </sheetData>
  <mergeCells count="12">
    <mergeCell ref="J5:J8"/>
    <mergeCell ref="A9:D9"/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71" firstPageNumber="16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view="pageBreakPreview" zoomScaleNormal="100" zoomScaleSheetLayoutView="100" workbookViewId="0">
      <selection activeCell="B3" sqref="B3"/>
    </sheetView>
  </sheetViews>
  <sheetFormatPr defaultRowHeight="16.5"/>
  <cols>
    <col min="1" max="1" width="5.44140625" style="141" customWidth="1"/>
    <col min="2" max="2" width="24.5546875" style="141" customWidth="1"/>
    <col min="3" max="3" width="14" style="141" customWidth="1"/>
    <col min="4" max="4" width="11.21875" style="141" customWidth="1"/>
    <col min="5" max="5" width="7.44140625" style="141" bestFit="1" customWidth="1"/>
    <col min="6" max="6" width="10.77734375" style="142" bestFit="1" customWidth="1"/>
    <col min="7" max="7" width="14.44140625" style="141" customWidth="1"/>
    <col min="8" max="8" width="21.44140625" style="141" bestFit="1" customWidth="1"/>
    <col min="9" max="9" width="12.109375" style="141" customWidth="1"/>
    <col min="10" max="16384" width="8.88671875" style="141"/>
  </cols>
  <sheetData>
    <row r="1" spans="1:10" ht="39" customHeight="1">
      <c r="A1" s="310" t="s">
        <v>121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 ht="4.5" customHeight="1"/>
    <row r="3" spans="1:10" ht="29.25" customHeight="1" thickBot="1">
      <c r="A3" s="143" t="s">
        <v>122</v>
      </c>
    </row>
    <row r="4" spans="1:10" ht="33">
      <c r="A4" s="144" t="s">
        <v>123</v>
      </c>
      <c r="B4" s="145" t="s">
        <v>124</v>
      </c>
      <c r="C4" s="145" t="s">
        <v>125</v>
      </c>
      <c r="D4" s="145" t="s">
        <v>126</v>
      </c>
      <c r="E4" s="145" t="s">
        <v>127</v>
      </c>
      <c r="F4" s="146" t="s">
        <v>128</v>
      </c>
      <c r="G4" s="147" t="s">
        <v>129</v>
      </c>
      <c r="H4" s="147" t="s">
        <v>130</v>
      </c>
      <c r="I4" s="145" t="s">
        <v>131</v>
      </c>
      <c r="J4" s="148" t="s">
        <v>105</v>
      </c>
    </row>
    <row r="5" spans="1:10">
      <c r="A5" s="149">
        <v>1</v>
      </c>
      <c r="B5" s="150"/>
      <c r="C5" s="150"/>
      <c r="D5" s="150"/>
      <c r="E5" s="150"/>
      <c r="F5" s="151"/>
      <c r="G5" s="152"/>
      <c r="H5" s="152"/>
      <c r="I5" s="150"/>
      <c r="J5" s="153"/>
    </row>
    <row r="6" spans="1:10">
      <c r="A6" s="149">
        <v>2</v>
      </c>
      <c r="B6" s="150"/>
      <c r="C6" s="150"/>
      <c r="D6" s="150"/>
      <c r="E6" s="150"/>
      <c r="F6" s="151"/>
      <c r="G6" s="152"/>
      <c r="H6" s="152"/>
      <c r="I6" s="150"/>
      <c r="J6" s="153"/>
    </row>
    <row r="7" spans="1:10" ht="17.25" thickBot="1">
      <c r="A7" s="154">
        <v>3</v>
      </c>
      <c r="B7" s="155"/>
      <c r="C7" s="156"/>
      <c r="D7" s="157"/>
      <c r="E7" s="157"/>
      <c r="F7" s="158"/>
      <c r="G7" s="156"/>
      <c r="H7" s="156"/>
      <c r="I7" s="157"/>
      <c r="J7" s="159"/>
    </row>
    <row r="9" spans="1:10" ht="29.25" customHeight="1" thickBot="1">
      <c r="A9" s="143" t="s">
        <v>132</v>
      </c>
    </row>
    <row r="10" spans="1:10" ht="33">
      <c r="A10" s="144" t="s">
        <v>133</v>
      </c>
      <c r="B10" s="145" t="s">
        <v>134</v>
      </c>
      <c r="C10" s="145" t="s">
        <v>135</v>
      </c>
      <c r="D10" s="145" t="s">
        <v>136</v>
      </c>
      <c r="E10" s="145" t="s">
        <v>137</v>
      </c>
      <c r="F10" s="146" t="s">
        <v>138</v>
      </c>
      <c r="G10" s="147" t="s">
        <v>139</v>
      </c>
      <c r="H10" s="147" t="s">
        <v>140</v>
      </c>
      <c r="I10" s="145" t="s">
        <v>141</v>
      </c>
      <c r="J10" s="148" t="s">
        <v>105</v>
      </c>
    </row>
    <row r="11" spans="1:10">
      <c r="A11" s="149">
        <v>1</v>
      </c>
      <c r="B11" s="150"/>
      <c r="C11" s="150"/>
      <c r="D11" s="150"/>
      <c r="E11" s="150"/>
      <c r="F11" s="151"/>
      <c r="G11" s="152"/>
      <c r="H11" s="152"/>
      <c r="I11" s="150"/>
      <c r="J11" s="153"/>
    </row>
    <row r="12" spans="1:10">
      <c r="A12" s="149">
        <v>2</v>
      </c>
      <c r="B12" s="150"/>
      <c r="C12" s="150"/>
      <c r="D12" s="150"/>
      <c r="E12" s="151"/>
      <c r="F12" s="151"/>
      <c r="G12" s="152"/>
      <c r="H12" s="152"/>
      <c r="I12" s="150"/>
      <c r="J12" s="153"/>
    </row>
    <row r="13" spans="1:10">
      <c r="A13" s="149">
        <v>3</v>
      </c>
      <c r="B13" s="150"/>
      <c r="C13" s="150"/>
      <c r="D13" s="150"/>
      <c r="E13" s="150"/>
      <c r="F13" s="151"/>
      <c r="G13" s="152"/>
      <c r="H13" s="152"/>
      <c r="I13" s="150"/>
      <c r="J13" s="153"/>
    </row>
    <row r="14" spans="1:10" ht="17.25" thickBot="1">
      <c r="A14" s="154">
        <v>4</v>
      </c>
      <c r="B14" s="155"/>
      <c r="C14" s="156"/>
      <c r="D14" s="157"/>
      <c r="E14" s="157"/>
      <c r="F14" s="158"/>
      <c r="G14" s="156"/>
      <c r="H14" s="156"/>
      <c r="I14" s="157"/>
      <c r="J14" s="159"/>
    </row>
  </sheetData>
  <mergeCells count="1">
    <mergeCell ref="A1:J1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58" firstPageNumber="16" orientation="portrait" useFirstPageNumber="1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8"/>
  <sheetViews>
    <sheetView view="pageBreakPreview" zoomScaleNormal="100" zoomScaleSheetLayoutView="100" workbookViewId="0">
      <selection sqref="A1:F1"/>
    </sheetView>
  </sheetViews>
  <sheetFormatPr defaultRowHeight="16.5"/>
  <cols>
    <col min="1" max="2" width="13.6640625" style="160" customWidth="1"/>
    <col min="3" max="3" width="13.6640625" style="185" customWidth="1"/>
    <col min="4" max="4" width="13.6640625" style="186" customWidth="1"/>
    <col min="5" max="5" width="13.6640625" style="187" customWidth="1"/>
    <col min="6" max="6" width="13.6640625" style="160" customWidth="1"/>
    <col min="7" max="16384" width="8.88671875" style="160"/>
  </cols>
  <sheetData>
    <row r="1" spans="1:10" ht="48.75" customHeight="1">
      <c r="A1" s="311" t="s">
        <v>142</v>
      </c>
      <c r="B1" s="311"/>
      <c r="C1" s="311"/>
      <c r="D1" s="311"/>
      <c r="E1" s="311"/>
      <c r="F1" s="311"/>
    </row>
    <row r="2" spans="1:10" ht="22.5" customHeight="1" thickBot="1">
      <c r="A2" s="161" t="s">
        <v>247</v>
      </c>
      <c r="B2" s="161"/>
      <c r="C2" s="162"/>
      <c r="D2" s="163"/>
      <c r="E2" s="164"/>
      <c r="F2" s="165" t="s">
        <v>143</v>
      </c>
    </row>
    <row r="3" spans="1:10" ht="22.5" customHeight="1">
      <c r="A3" s="166" t="s">
        <v>144</v>
      </c>
      <c r="B3" s="167" t="s">
        <v>145</v>
      </c>
      <c r="C3" s="168" t="s">
        <v>146</v>
      </c>
      <c r="D3" s="168" t="s">
        <v>147</v>
      </c>
      <c r="E3" s="168" t="s">
        <v>148</v>
      </c>
      <c r="F3" s="169" t="s">
        <v>149</v>
      </c>
    </row>
    <row r="4" spans="1:10" s="174" customFormat="1" ht="22.5" customHeight="1">
      <c r="A4" s="170"/>
      <c r="B4" s="171"/>
      <c r="C4" s="172"/>
      <c r="D4" s="172"/>
      <c r="E4" s="172"/>
      <c r="F4" s="173"/>
    </row>
    <row r="5" spans="1:10" s="174" customFormat="1" ht="22.5" customHeight="1">
      <c r="A5" s="170"/>
      <c r="B5" s="171"/>
      <c r="C5" s="172"/>
      <c r="D5" s="172"/>
      <c r="E5" s="172"/>
      <c r="F5" s="173"/>
    </row>
    <row r="6" spans="1:10" s="174" customFormat="1" ht="22.5" customHeight="1">
      <c r="A6" s="170"/>
      <c r="B6" s="171"/>
      <c r="C6" s="172"/>
      <c r="D6" s="172"/>
      <c r="E6" s="172"/>
      <c r="F6" s="173"/>
    </row>
    <row r="7" spans="1:10" s="174" customFormat="1" ht="22.5" customHeight="1">
      <c r="A7" s="170"/>
      <c r="B7" s="171"/>
      <c r="C7" s="172"/>
      <c r="D7" s="172"/>
      <c r="E7" s="172"/>
      <c r="F7" s="173"/>
    </row>
    <row r="8" spans="1:10" s="174" customFormat="1" ht="22.5" customHeight="1">
      <c r="A8" s="170"/>
      <c r="B8" s="171"/>
      <c r="C8" s="172"/>
      <c r="D8" s="172"/>
      <c r="E8" s="172"/>
      <c r="F8" s="173"/>
    </row>
    <row r="9" spans="1:10" ht="22.5" customHeight="1" thickBot="1">
      <c r="A9" s="312" t="s">
        <v>150</v>
      </c>
      <c r="B9" s="313"/>
      <c r="C9" s="175">
        <f>SUM(C4:C8)</f>
        <v>0</v>
      </c>
      <c r="D9" s="176"/>
      <c r="E9" s="177"/>
      <c r="F9" s="178"/>
    </row>
    <row r="10" spans="1:10" s="161" customFormat="1" ht="22.5" customHeight="1" thickTop="1" thickBot="1">
      <c r="A10" s="314" t="s">
        <v>151</v>
      </c>
      <c r="B10" s="315"/>
      <c r="C10" s="179">
        <f>C9</f>
        <v>0</v>
      </c>
      <c r="D10" s="180"/>
      <c r="E10" s="181"/>
      <c r="F10" s="182"/>
      <c r="H10" s="160"/>
      <c r="I10" s="160"/>
      <c r="J10" s="183"/>
    </row>
    <row r="11" spans="1:10" s="174" customFormat="1" ht="22.5" customHeight="1">
      <c r="C11" s="184"/>
      <c r="D11" s="184"/>
      <c r="E11" s="184"/>
    </row>
    <row r="12" spans="1:10" s="174" customFormat="1" ht="22.5" customHeight="1">
      <c r="C12" s="184"/>
      <c r="D12" s="184"/>
      <c r="E12" s="184"/>
    </row>
    <row r="13" spans="1:10" s="174" customFormat="1" ht="22.5" customHeight="1">
      <c r="C13" s="184"/>
      <c r="D13" s="184"/>
      <c r="E13" s="184"/>
    </row>
    <row r="14" spans="1:10" s="174" customFormat="1" ht="22.5" customHeight="1">
      <c r="C14" s="184"/>
      <c r="D14" s="184"/>
      <c r="E14" s="184"/>
    </row>
    <row r="15" spans="1:10" s="174" customFormat="1" ht="22.5" customHeight="1">
      <c r="C15" s="184"/>
      <c r="D15" s="184"/>
      <c r="E15" s="184"/>
    </row>
    <row r="16" spans="1:10" s="174" customFormat="1" ht="22.5" customHeight="1">
      <c r="C16" s="184"/>
      <c r="D16" s="184"/>
      <c r="E16" s="184"/>
    </row>
    <row r="17" spans="3:5" s="174" customFormat="1" ht="22.5" customHeight="1">
      <c r="C17" s="184"/>
      <c r="D17" s="184"/>
      <c r="E17" s="184"/>
    </row>
    <row r="18" spans="3:5" s="174" customFormat="1" ht="22.5" customHeight="1">
      <c r="C18" s="184"/>
      <c r="D18" s="184"/>
      <c r="E18" s="184"/>
    </row>
    <row r="19" spans="3:5" s="174" customFormat="1" ht="22.5" customHeight="1">
      <c r="C19" s="184"/>
      <c r="D19" s="184"/>
      <c r="E19" s="184"/>
    </row>
    <row r="20" spans="3:5" s="174" customFormat="1" ht="22.5" customHeight="1">
      <c r="C20" s="184"/>
      <c r="D20" s="184"/>
      <c r="E20" s="184"/>
    </row>
    <row r="21" spans="3:5" s="174" customFormat="1" ht="22.5" customHeight="1">
      <c r="C21" s="184"/>
      <c r="D21" s="184"/>
      <c r="E21" s="184"/>
    </row>
    <row r="22" spans="3:5" s="174" customFormat="1" ht="22.5" customHeight="1">
      <c r="C22" s="184"/>
      <c r="D22" s="184"/>
      <c r="E22" s="184"/>
    </row>
    <row r="23" spans="3:5" s="174" customFormat="1" ht="22.5" customHeight="1">
      <c r="C23" s="184"/>
      <c r="D23" s="184"/>
      <c r="E23" s="184"/>
    </row>
    <row r="24" spans="3:5" s="174" customFormat="1" ht="22.5" customHeight="1">
      <c r="C24" s="184"/>
      <c r="D24" s="184"/>
      <c r="E24" s="184"/>
    </row>
    <row r="25" spans="3:5" s="174" customFormat="1" ht="22.5" customHeight="1">
      <c r="C25" s="184"/>
      <c r="D25" s="184"/>
      <c r="E25" s="184"/>
    </row>
    <row r="26" spans="3:5" s="174" customFormat="1" ht="22.5" customHeight="1">
      <c r="C26" s="184"/>
      <c r="D26" s="184"/>
      <c r="E26" s="184"/>
    </row>
    <row r="27" spans="3:5" s="174" customFormat="1" ht="22.5" customHeight="1">
      <c r="C27" s="184"/>
      <c r="D27" s="184"/>
      <c r="E27" s="184"/>
    </row>
    <row r="28" spans="3:5" s="174" customFormat="1" ht="22.5" customHeight="1">
      <c r="C28" s="184"/>
      <c r="D28" s="184"/>
      <c r="E28" s="184"/>
    </row>
    <row r="29" spans="3:5" s="174" customFormat="1" ht="22.5" customHeight="1">
      <c r="C29" s="184"/>
      <c r="D29" s="184"/>
      <c r="E29" s="184"/>
    </row>
    <row r="30" spans="3:5" s="174" customFormat="1" ht="22.5" customHeight="1">
      <c r="C30" s="184"/>
      <c r="D30" s="184"/>
      <c r="E30" s="184"/>
    </row>
    <row r="31" spans="3:5" s="174" customFormat="1" ht="12">
      <c r="C31" s="184"/>
      <c r="D31" s="184"/>
      <c r="E31" s="184"/>
    </row>
    <row r="32" spans="3:5" s="174" customFormat="1" ht="12">
      <c r="C32" s="184"/>
      <c r="D32" s="184"/>
      <c r="E32" s="184"/>
    </row>
    <row r="33" spans="3:5" s="174" customFormat="1" ht="12">
      <c r="C33" s="184"/>
      <c r="D33" s="184"/>
      <c r="E33" s="184"/>
    </row>
    <row r="34" spans="3:5" s="174" customFormat="1" ht="12">
      <c r="C34" s="184"/>
      <c r="D34" s="184"/>
      <c r="E34" s="184"/>
    </row>
    <row r="35" spans="3:5" s="174" customFormat="1" ht="12">
      <c r="C35" s="184"/>
      <c r="D35" s="184"/>
      <c r="E35" s="184"/>
    </row>
    <row r="36" spans="3:5" s="174" customFormat="1" ht="12">
      <c r="C36" s="184"/>
      <c r="D36" s="184"/>
      <c r="E36" s="184"/>
    </row>
    <row r="37" spans="3:5" s="174" customFormat="1" ht="12">
      <c r="C37" s="184"/>
      <c r="D37" s="184"/>
      <c r="E37" s="184"/>
    </row>
    <row r="38" spans="3:5" s="174" customFormat="1" ht="12">
      <c r="C38" s="184"/>
      <c r="D38" s="184"/>
      <c r="E38" s="184"/>
    </row>
    <row r="39" spans="3:5" s="174" customFormat="1" ht="12">
      <c r="C39" s="184"/>
      <c r="D39" s="184"/>
      <c r="E39" s="184"/>
    </row>
    <row r="40" spans="3:5" s="174" customFormat="1" ht="12">
      <c r="C40" s="184"/>
      <c r="D40" s="184"/>
      <c r="E40" s="184"/>
    </row>
    <row r="41" spans="3:5" s="174" customFormat="1" ht="12">
      <c r="C41" s="184"/>
      <c r="D41" s="184"/>
      <c r="E41" s="184"/>
    </row>
    <row r="42" spans="3:5" s="174" customFormat="1" ht="12">
      <c r="C42" s="184"/>
      <c r="D42" s="184"/>
      <c r="E42" s="184"/>
    </row>
    <row r="43" spans="3:5" s="174" customFormat="1" ht="12">
      <c r="C43" s="184"/>
      <c r="D43" s="184"/>
      <c r="E43" s="184"/>
    </row>
    <row r="44" spans="3:5" s="174" customFormat="1" ht="12">
      <c r="C44" s="184"/>
      <c r="D44" s="184"/>
      <c r="E44" s="184"/>
    </row>
    <row r="45" spans="3:5" s="174" customFormat="1" ht="12">
      <c r="C45" s="184"/>
      <c r="D45" s="184"/>
      <c r="E45" s="184"/>
    </row>
    <row r="46" spans="3:5" s="174" customFormat="1" ht="12">
      <c r="C46" s="184"/>
      <c r="D46" s="184"/>
      <c r="E46" s="184"/>
    </row>
    <row r="47" spans="3:5" s="174" customFormat="1" ht="12">
      <c r="C47" s="184"/>
      <c r="D47" s="184"/>
      <c r="E47" s="184"/>
    </row>
    <row r="48" spans="3:5" s="174" customFormat="1" ht="12">
      <c r="C48" s="184"/>
      <c r="D48" s="184"/>
      <c r="E48" s="184"/>
    </row>
    <row r="49" spans="3:5" s="174" customFormat="1" ht="12">
      <c r="C49" s="184"/>
      <c r="D49" s="184"/>
      <c r="E49" s="184"/>
    </row>
    <row r="50" spans="3:5" s="174" customFormat="1" ht="12">
      <c r="C50" s="184"/>
      <c r="D50" s="184"/>
      <c r="E50" s="184"/>
    </row>
    <row r="51" spans="3:5" s="174" customFormat="1" ht="12">
      <c r="C51" s="184"/>
      <c r="D51" s="184"/>
      <c r="E51" s="184"/>
    </row>
    <row r="52" spans="3:5" s="174" customFormat="1" ht="12">
      <c r="C52" s="184"/>
      <c r="D52" s="184"/>
      <c r="E52" s="184"/>
    </row>
    <row r="53" spans="3:5" s="174" customFormat="1" ht="12">
      <c r="C53" s="184"/>
      <c r="D53" s="184"/>
      <c r="E53" s="184"/>
    </row>
    <row r="54" spans="3:5" s="174" customFormat="1" ht="12">
      <c r="C54" s="184"/>
      <c r="D54" s="184"/>
      <c r="E54" s="184"/>
    </row>
    <row r="55" spans="3:5" s="174" customFormat="1" ht="12">
      <c r="C55" s="184"/>
      <c r="D55" s="184"/>
      <c r="E55" s="184"/>
    </row>
    <row r="56" spans="3:5" s="174" customFormat="1" ht="12">
      <c r="C56" s="184"/>
      <c r="D56" s="184"/>
      <c r="E56" s="184"/>
    </row>
    <row r="57" spans="3:5" s="174" customFormat="1" ht="12">
      <c r="C57" s="184"/>
      <c r="D57" s="184"/>
      <c r="E57" s="184"/>
    </row>
    <row r="58" spans="3:5" s="174" customFormat="1" ht="12">
      <c r="C58" s="184"/>
      <c r="D58" s="184"/>
      <c r="E58" s="184"/>
    </row>
  </sheetData>
  <mergeCells count="3">
    <mergeCell ref="A1:F1"/>
    <mergeCell ref="A9:B9"/>
    <mergeCell ref="A10:B10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zoomScaleNormal="100" workbookViewId="0">
      <selection sqref="A1:F1"/>
    </sheetView>
  </sheetViews>
  <sheetFormatPr defaultRowHeight="16.5"/>
  <cols>
    <col min="1" max="1" width="11.44140625" style="70" customWidth="1"/>
    <col min="2" max="2" width="18.109375" style="70" bestFit="1" customWidth="1"/>
    <col min="3" max="3" width="14.5546875" style="70" customWidth="1"/>
    <col min="4" max="4" width="12.6640625" style="92" customWidth="1"/>
    <col min="5" max="5" width="12.109375" style="93" customWidth="1"/>
    <col min="6" max="6" width="12.109375" style="70" customWidth="1"/>
    <col min="7" max="16384" width="8.88671875" style="70"/>
  </cols>
  <sheetData>
    <row r="1" spans="1:10" ht="48.75" customHeight="1">
      <c r="A1" s="316" t="s">
        <v>99</v>
      </c>
      <c r="B1" s="316"/>
      <c r="C1" s="316"/>
      <c r="D1" s="316"/>
      <c r="E1" s="316"/>
      <c r="F1" s="316"/>
    </row>
    <row r="2" spans="1:10" ht="22.5" customHeight="1" thickBot="1">
      <c r="A2" s="161" t="s">
        <v>247</v>
      </c>
      <c r="B2" s="71"/>
      <c r="C2" s="71"/>
      <c r="D2" s="72"/>
      <c r="E2" s="73"/>
      <c r="F2" s="74" t="s">
        <v>100</v>
      </c>
    </row>
    <row r="3" spans="1:10" ht="22.5" customHeight="1">
      <c r="A3" s="75" t="s">
        <v>101</v>
      </c>
      <c r="B3" s="76" t="s">
        <v>102</v>
      </c>
      <c r="C3" s="76" t="s">
        <v>103</v>
      </c>
      <c r="D3" s="317" t="s">
        <v>104</v>
      </c>
      <c r="E3" s="318"/>
      <c r="F3" s="77" t="s">
        <v>105</v>
      </c>
    </row>
    <row r="4" spans="1:10" ht="22.5" customHeight="1">
      <c r="A4" s="323" t="s">
        <v>200</v>
      </c>
      <c r="B4" s="79" t="s">
        <v>202</v>
      </c>
      <c r="C4" s="80">
        <v>38187850</v>
      </c>
      <c r="D4" s="326"/>
      <c r="E4" s="327"/>
      <c r="F4" s="81"/>
    </row>
    <row r="5" spans="1:10" ht="22.5" customHeight="1">
      <c r="A5" s="324"/>
      <c r="B5" s="82" t="s">
        <v>201</v>
      </c>
      <c r="C5" s="80">
        <v>40921650</v>
      </c>
      <c r="D5" s="326"/>
      <c r="E5" s="327"/>
      <c r="F5" s="81"/>
    </row>
    <row r="6" spans="1:10" ht="22.5" customHeight="1">
      <c r="A6" s="325" t="s">
        <v>199</v>
      </c>
      <c r="B6" s="79" t="s">
        <v>203</v>
      </c>
      <c r="C6" s="80">
        <v>268243480</v>
      </c>
      <c r="D6" s="326"/>
      <c r="E6" s="327"/>
      <c r="F6" s="81"/>
    </row>
    <row r="7" spans="1:10" ht="22.5" customHeight="1">
      <c r="A7" s="324"/>
      <c r="B7" s="82" t="s">
        <v>204</v>
      </c>
      <c r="C7" s="80">
        <v>102406810</v>
      </c>
      <c r="D7" s="326"/>
      <c r="E7" s="327"/>
      <c r="F7" s="81"/>
    </row>
    <row r="8" spans="1:10" ht="22.5" customHeight="1" thickBot="1">
      <c r="A8" s="319" t="s">
        <v>106</v>
      </c>
      <c r="B8" s="320"/>
      <c r="C8" s="83">
        <f>SUM(C4:C7)</f>
        <v>449759790</v>
      </c>
      <c r="D8" s="84"/>
      <c r="E8" s="85"/>
      <c r="F8" s="86"/>
    </row>
    <row r="9" spans="1:10" s="71" customFormat="1" ht="22.5" customHeight="1" thickTop="1" thickBot="1">
      <c r="A9" s="321" t="s">
        <v>107</v>
      </c>
      <c r="B9" s="322"/>
      <c r="C9" s="87">
        <f>C8</f>
        <v>449759790</v>
      </c>
      <c r="D9" s="88"/>
      <c r="E9" s="89"/>
      <c r="F9" s="90"/>
      <c r="H9" s="70"/>
      <c r="I9" s="70"/>
      <c r="J9" s="91"/>
    </row>
    <row r="10" spans="1:10" ht="22.5" customHeight="1"/>
    <row r="11" spans="1:10" ht="22.5" customHeight="1"/>
    <row r="12" spans="1:10" ht="22.5" customHeight="1"/>
    <row r="13" spans="1:10" ht="22.5" customHeight="1"/>
    <row r="14" spans="1:10" ht="22.5" customHeight="1"/>
    <row r="15" spans="1:10" ht="22.5" customHeight="1"/>
    <row r="16" spans="1:10" ht="22.5" customHeight="1"/>
  </sheetData>
  <mergeCells count="10">
    <mergeCell ref="A1:F1"/>
    <mergeCell ref="D3:E3"/>
    <mergeCell ref="A8:B8"/>
    <mergeCell ref="A9:B9"/>
    <mergeCell ref="A4:A5"/>
    <mergeCell ref="A6:A7"/>
    <mergeCell ref="D7:E7"/>
    <mergeCell ref="D6:E6"/>
    <mergeCell ref="D5:E5"/>
    <mergeCell ref="D4:E4"/>
  </mergeCells>
  <phoneticPr fontId="6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90" firstPageNumber="1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14</vt:i4>
      </vt:variant>
    </vt:vector>
  </HeadingPairs>
  <TitlesOfParts>
    <vt:vector size="27" baseType="lpstr">
      <vt:lpstr>결산요약</vt:lpstr>
      <vt:lpstr>결산서안</vt:lpstr>
      <vt:lpstr>세입결산서</vt:lpstr>
      <vt:lpstr>세출결산서</vt:lpstr>
      <vt:lpstr>후원금</vt:lpstr>
      <vt:lpstr>과목전용조서</vt:lpstr>
      <vt:lpstr>기본재산목록</vt:lpstr>
      <vt:lpstr>기본재산수입명세서</vt:lpstr>
      <vt:lpstr>사업수입명세서</vt:lpstr>
      <vt:lpstr>정부보조금명세서</vt:lpstr>
      <vt:lpstr>인건비명세서</vt:lpstr>
      <vt:lpstr>사업비명세서</vt:lpstr>
      <vt:lpstr>기타비용명세서</vt:lpstr>
      <vt:lpstr>결산서안!Print_Area</vt:lpstr>
      <vt:lpstr>결산요약!Print_Area</vt:lpstr>
      <vt:lpstr>과목전용조서!Print_Area</vt:lpstr>
      <vt:lpstr>기본재산목록!Print_Area</vt:lpstr>
      <vt:lpstr>기본재산수입명세서!Print_Area</vt:lpstr>
      <vt:lpstr>사업비명세서!Print_Area</vt:lpstr>
      <vt:lpstr>사업수입명세서!Print_Area</vt:lpstr>
      <vt:lpstr>세입결산서!Print_Area</vt:lpstr>
      <vt:lpstr>인건비명세서!Print_Area</vt:lpstr>
      <vt:lpstr>정부보조금명세서!Print_Area</vt:lpstr>
      <vt:lpstr>후원금!Print_Area</vt:lpstr>
      <vt:lpstr>기타비용명세서!Print_Titles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데이케어센ㅌ 구산</cp:lastModifiedBy>
  <cp:lastPrinted>2025-02-20T02:06:23Z</cp:lastPrinted>
  <dcterms:created xsi:type="dcterms:W3CDTF">2015-01-15T05:52:31Z</dcterms:created>
  <dcterms:modified xsi:type="dcterms:W3CDTF">2026-03-04T09:57:34Z</dcterms:modified>
</cp:coreProperties>
</file>